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orblad" sheetId="1" r:id="rId4"/>
    <sheet state="visible" name="NL totaal &amp; Ander verblijf" sheetId="2" r:id="rId5"/>
    <sheet state="visible" name="% verdeling jeugdhulp met verbl" sheetId="3" r:id="rId6"/>
    <sheet state="visible" name="Cijfers Jeugdzorg met Verblijf " sheetId="4" r:id="rId7"/>
    <sheet state="visible" name="Rijk van Nijmegen" sheetId="5" r:id="rId8"/>
    <sheet state="visible" name="Rotterdam Rijnmond" sheetId="6" r:id="rId9"/>
    <sheet state="visible" name="Rotterdam Rijnmond Overzicht" sheetId="7" r:id="rId10"/>
  </sheets>
  <definedNames/>
  <calcPr/>
</workbook>
</file>

<file path=xl/sharedStrings.xml><?xml version="1.0" encoding="utf-8"?>
<sst xmlns="http://schemas.openxmlformats.org/spreadsheetml/2006/main" count="744" uniqueCount="111">
  <si>
    <t>Introductie en uitleg</t>
  </si>
  <si>
    <t>Ten behoeve van de Mulock Houwer lezing 2024 hebben we een eerste aanzet gedaan om te komen tot een inschatting van 'ander verblijf' als onderdeel van 'jeugdhulp met verblijf'.</t>
  </si>
  <si>
    <t xml:space="preserve">Hiervoor hebben we onder gemeentes een uitvraag gedaan bij de VNG, hier is reactie op gekomen van drie regio's: 10 voor de jeugd, Rotterdam Rijnmond en Rijk van Nijmegen. </t>
  </si>
  <si>
    <t>Deze gemeenten hebben inzichtelijk gemaakt welke hulpvormen er onder 'ander verblijf' vallen, deze zijn opnieuw ingedeeld in de 4 zorgvormen: logeren, woon- en behandelgroepen, begeleid- en bescherm wonen &amp; kamertraining.</t>
  </si>
  <si>
    <t xml:space="preserve">Dit is geen representatieve afspiegeling van Nederland, het geeft wel een indruk van een mogelijk verdeling tussen zorgvormen en vooral een eerste aanzet tot een verkenning hiervan. </t>
  </si>
  <si>
    <t>Auteurs</t>
  </si>
  <si>
    <t>Levi van Dam en Rene van der Camp</t>
  </si>
  <si>
    <t>Correspondentie</t>
  </si>
  <si>
    <t>l.vandam@uva.nl</t>
  </si>
  <si>
    <t>Gemiddeld</t>
  </si>
  <si>
    <t>https://www.nji.nl/cijfers/jeugdhulp-met-verblijf</t>
  </si>
  <si>
    <t>Jeugd tot 18 jaar</t>
  </si>
  <si>
    <t>https://opendata.cbs.nl/#/CBS/nl/dataset/85100NED/table?ts=1651213309355</t>
  </si>
  <si>
    <t>Jeugd tot 23 jaar</t>
  </si>
  <si>
    <t>https://opendata.cbs.nl/#/CBS/nl/dataset/84135NED/table</t>
  </si>
  <si>
    <t>Pleegzorg</t>
  </si>
  <si>
    <t>Gezinsgericht</t>
  </si>
  <si>
    <t>Gesloten plaatsing</t>
  </si>
  <si>
    <t>Ander verblijf</t>
  </si>
  <si>
    <t>Schatting 'Ander verblijf' op basis van drie regio's</t>
  </si>
  <si>
    <t>Ten behoeve van de Mulock Houwer lezing</t>
  </si>
  <si>
    <t>Logeren</t>
  </si>
  <si>
    <t>Woon/beh groepen</t>
  </si>
  <si>
    <t>Beg /beschermd wonen</t>
  </si>
  <si>
    <t>Kamertraining</t>
  </si>
  <si>
    <t>Totaal</t>
  </si>
  <si>
    <t>Rijk van Nijmegen - 2022</t>
  </si>
  <si>
    <t>Rijk van Nijmegen = Berg en Dal, Beuningen, Druten, Heumen, Mook en Middelaar, Nijmegen, Wijchen</t>
  </si>
  <si>
    <t>Herindeling Mulock Houwer lezing</t>
  </si>
  <si>
    <t>Unieke cliënten</t>
  </si>
  <si>
    <t>%</t>
  </si>
  <si>
    <t>Gezinshuis</t>
  </si>
  <si>
    <t>Gesloten Jeugdzorg</t>
  </si>
  <si>
    <t>Helmond - regio 10 voor de Jeugd</t>
  </si>
  <si>
    <t>Helmond, de Peelgemeenten (Deurne, Someren, Asten, Gemert-Bakel en Laarbeek) en Dommelvallei + (Nuenen, Son en Beugel, Waalre en Geldrop-Mierlo) en Veldhoven</t>
  </si>
  <si>
    <t>Unieke clienten</t>
  </si>
  <si>
    <t>Regio Rijnmond</t>
  </si>
  <si>
    <t>Albrandswaard, Barendrecht, Capelle aan den IJssel, Goeree-Overflakkee, Krimpen aan den IJssel, Lansingerland, Maassluis, Nissewaard, Ridderkerk, Rotterdam, Schiedam, Vlaardingen en Voorne aan Zee.</t>
  </si>
  <si>
    <t>Aantal clienten</t>
  </si>
  <si>
    <t>Gesloten</t>
  </si>
  <si>
    <t>Totaal Jeugdhulp met verblijf</t>
  </si>
  <si>
    <t>Totaal 'jeugdhulp met verblijf overig'</t>
  </si>
  <si>
    <t>Helmond, de Peelgemeenten (Deurne, Someren, Asten, Gemert-Bakel en Laarbeek) en Dommelvallei + (Nuenen, Son en Beugel, Waalre en Geldrop-Mierlo)</t>
  </si>
  <si>
    <t>OMSCHRIJVING_VOORZIENING</t>
  </si>
  <si>
    <t>43A09 Pleegzorg</t>
  </si>
  <si>
    <t>43A10 Gezinshuis</t>
  </si>
  <si>
    <t>43A14 Woongroep</t>
  </si>
  <si>
    <t>43A40 Respijtzorg</t>
  </si>
  <si>
    <t>43B99 Begeleiding naar zelfstandig wonen (verblijf excl. Behandeling)</t>
  </si>
  <si>
    <t>43J11 Logeren jeugd</t>
  </si>
  <si>
    <t>43J37 Jeugdhulp verblijf middelzwaar</t>
  </si>
  <si>
    <t>43J38 Jeugdhulp verblijf zwaar</t>
  </si>
  <si>
    <t>43J39 Jeugdhulp verblijf extra zwaar</t>
  </si>
  <si>
    <t>43J98 Pleegzorg specialistisch</t>
  </si>
  <si>
    <t>43J99 Verblijf maatwerk</t>
  </si>
  <si>
    <t>43JVK Jeugd Verblijf Kleinschalig</t>
  </si>
  <si>
    <t>43N39 Jeugdhulp verblijf extra zwaar</t>
  </si>
  <si>
    <t>43V37 Verblijf middelzwaar, exclusief behandeling</t>
  </si>
  <si>
    <t>43V38 Verblijf zwaar, exclusief behandeling</t>
  </si>
  <si>
    <t>43V39 Verblijf extra zwaar, exclusief behandeling</t>
  </si>
  <si>
    <t>43X21 Logeren / respijt maatwerk</t>
  </si>
  <si>
    <t>43X22 Verblijf maatwerk</t>
  </si>
  <si>
    <t>46SV1 Spoedhulp verblijf jeugd</t>
  </si>
  <si>
    <t>46SV2 Spoedhulp verblijf jeugd GGZ</t>
  </si>
  <si>
    <t>55011 Deelprestatie verblijf GGZ F (Extra intensieve verzorgingsgraad): Inspanning</t>
  </si>
  <si>
    <t>55014 Deelprestatie verblijf H: Inspanningsgericht</t>
  </si>
  <si>
    <t>55016 JSGLVG</t>
  </si>
  <si>
    <t>Woon/ beh groepen</t>
  </si>
  <si>
    <t xml:space="preserve">Beg/beschermd </t>
  </si>
  <si>
    <t>JHV Rijk van Nijmegen - 2022</t>
  </si>
  <si>
    <t>Gezinshuizen</t>
  </si>
  <si>
    <t>Woon/behandelgroepen</t>
  </si>
  <si>
    <t>Beschermd wonen</t>
  </si>
  <si>
    <t>Kamertraining (7x24)</t>
  </si>
  <si>
    <t>GGZ/HIC (incl. LTA)</t>
  </si>
  <si>
    <t>Logeeropvang</t>
  </si>
  <si>
    <t>SOM Cliënten</t>
  </si>
  <si>
    <t>Gemeente</t>
  </si>
  <si>
    <t>Zorgaanbieder</t>
  </si>
  <si>
    <t>Opdracht</t>
  </si>
  <si>
    <t>Aantal jeugdigen met lopende zorg</t>
  </si>
  <si>
    <t>A: pleegzorg</t>
  </si>
  <si>
    <t>B</t>
  </si>
  <si>
    <t>A</t>
  </si>
  <si>
    <t>B1: lichte behandeling met verblijf (opname)</t>
  </si>
  <si>
    <t>B1</t>
  </si>
  <si>
    <t>B2: gesloten jeugdhulp (jeugdzorg+/jeugdhulpplus) \</t>
  </si>
  <si>
    <t>B3</t>
  </si>
  <si>
    <t>B3: zwaardere behandeling met verblijf (opname intensieve behandeling) •</t>
  </si>
  <si>
    <t>H</t>
  </si>
  <si>
    <t>B2</t>
  </si>
  <si>
    <t>B4: zwaardere behandeling in gedwongen/gesloten kader (gesloten behandelsetting)</t>
  </si>
  <si>
    <t>C1: gezinshuizen</t>
  </si>
  <si>
    <t>J</t>
  </si>
  <si>
    <t>C2: kamertraining (en begeleid zelfstandig wonen)</t>
  </si>
  <si>
    <t>K</t>
  </si>
  <si>
    <t>C3: beschermd wonen</t>
  </si>
  <si>
    <t>L</t>
  </si>
  <si>
    <t>C2</t>
  </si>
  <si>
    <t>D</t>
  </si>
  <si>
    <t>E</t>
  </si>
  <si>
    <t>F</t>
  </si>
  <si>
    <t>G</t>
  </si>
  <si>
    <t>B4</t>
  </si>
  <si>
    <t>M</t>
  </si>
  <si>
    <t>C1</t>
  </si>
  <si>
    <t>C</t>
  </si>
  <si>
    <t>C3</t>
  </si>
  <si>
    <t>I</t>
  </si>
  <si>
    <t xml:space="preserve">SUM van </t>
  </si>
  <si>
    <t>Eindtotaal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</si>
</sst>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color rgb="FF222222"/>
      <name val="Arial"/>
    </font>
    <font>
      <sz val="11.0"/>
      <color theme="1"/>
      <name val="Aptos narrow"/>
    </font>
    <font>
      <sz val="9.0"/>
      <color rgb="FFFFFFFF"/>
      <name val="Unit Rounded Pro"/>
    </font>
    <font>
      <sz val="9.0"/>
      <color theme="1"/>
      <name val="Arial"/>
    </font>
    <font>
      <u/>
      <sz val="9.0"/>
      <color rgb="FF467886"/>
      <name val="Arial"/>
    </font>
    <font>
      <sz val="9.0"/>
      <color rgb="FF515151"/>
      <name val="Unit Rounded Pro"/>
    </font>
    <font>
      <sz val="9.0"/>
      <color theme="1"/>
      <name val="Aptos narrow"/>
    </font>
    <font>
      <u/>
      <sz val="9.0"/>
      <color rgb="FF467886"/>
      <name val="Aptos narrow"/>
    </font>
    <font>
      <sz val="9.0"/>
      <color theme="1"/>
      <name val="Aptos Narrow"/>
    </font>
    <font>
      <b/>
      <sz val="10.0"/>
      <color theme="1"/>
      <name val="Arial"/>
    </font>
    <font>
      <b/>
      <color theme="1"/>
      <name val="Arial"/>
    </font>
    <font>
      <sz val="11.0"/>
      <color theme="1"/>
      <name val="Aptos"/>
    </font>
    <font>
      <b/>
      <sz val="10.0"/>
      <color rgb="FF000000"/>
      <name val="Arial"/>
    </font>
    <font>
      <i/>
      <sz val="10.0"/>
      <color theme="1"/>
      <name val="Arial"/>
    </font>
    <font>
      <color theme="1"/>
      <name val="Arial"/>
    </font>
    <font>
      <b/>
      <sz val="11.0"/>
      <color rgb="FF000000"/>
      <name val="Arial"/>
    </font>
    <font>
      <i/>
      <sz val="10.0"/>
      <color rgb="FF1F1F1F"/>
      <name val="Arial"/>
    </font>
    <font>
      <b/>
      <color rgb="FF000000"/>
      <name val="Arial"/>
    </font>
    <font>
      <i/>
      <sz val="10.0"/>
      <color rgb="FF404040"/>
      <name val="Arial"/>
    </font>
    <font>
      <b/>
      <color rgb="FF000000"/>
      <name val="&quot;Aptos Narrow&quot;"/>
    </font>
    <font>
      <color rgb="FF222222"/>
      <name val="&quot;Aptos Narrow&quot;"/>
    </font>
    <font>
      <sz val="11.0"/>
      <color rgb="FF000000"/>
      <name val="Arial"/>
    </font>
    <font>
      <u/>
      <color rgb="FF000000"/>
      <name val="Arial"/>
    </font>
    <font>
      <color rgb="FF000000"/>
      <name val="Arial"/>
    </font>
    <font>
      <u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0E6F5"/>
        <bgColor rgb="FFC0E6F5"/>
      </patternFill>
    </fill>
    <fill>
      <patternFill patternType="solid">
        <fgColor rgb="FFFFFFFF"/>
        <bgColor rgb="FFFFFFFF"/>
      </patternFill>
    </fill>
    <fill>
      <patternFill patternType="solid">
        <fgColor rgb="FF072C54"/>
        <bgColor rgb="FF072C54"/>
      </patternFill>
    </fill>
    <fill>
      <patternFill patternType="solid">
        <fgColor rgb="FFFAFAFA"/>
        <bgColor rgb="FFFAFAFA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</fills>
  <borders count="11">
    <border/>
    <border>
      <bottom style="thin">
        <color rgb="FF9CABBB"/>
      </bottom>
    </border>
    <border>
      <left style="thin">
        <color rgb="FFF6C5AC"/>
      </left>
      <right style="thin">
        <color rgb="FFF6C5AC"/>
      </right>
      <top style="thin">
        <color rgb="FFF6C5AC"/>
      </top>
      <bottom style="thin">
        <color rgb="FFF1A983"/>
      </bottom>
    </border>
    <border>
      <right style="thin">
        <color rgb="FFF6C5AC"/>
      </right>
      <top style="thin">
        <color rgb="FFF6C5AC"/>
      </top>
      <bottom style="thin">
        <color rgb="FFF1A983"/>
      </bottom>
    </border>
    <border>
      <bottom style="thin">
        <color rgb="FF44B3E1"/>
      </bottom>
    </border>
    <border>
      <left style="thin">
        <color rgb="FFF6C5AC"/>
      </left>
      <right style="thin">
        <color rgb="FFF6C5AC"/>
      </right>
      <bottom style="thin">
        <color rgb="FFF6C5AC"/>
      </bottom>
    </border>
    <border>
      <right style="thin">
        <color rgb="FFF6C5AC"/>
      </right>
      <bottom style="thin">
        <color rgb="FFF6C5A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2" fontId="2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3" numFmtId="0" xfId="0" applyFont="1"/>
    <xf borderId="0" fillId="0" fontId="3" numFmtId="0" xfId="0" applyFont="1"/>
    <xf borderId="0" fillId="3" fontId="4" numFmtId="0" xfId="0" applyAlignment="1" applyFill="1" applyFont="1">
      <alignment readingOrder="0" vertical="bottom"/>
    </xf>
    <xf borderId="0" fillId="4" fontId="5" numFmtId="0" xfId="0" applyAlignment="1" applyFill="1" applyFont="1">
      <alignment vertical="bottom"/>
    </xf>
    <xf borderId="0" fillId="4" fontId="6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8" numFmtId="0" xfId="0" applyAlignment="1" applyFont="1">
      <alignment vertical="bottom"/>
    </xf>
    <xf borderId="1" fillId="5" fontId="9" numFmtId="0" xfId="0" applyAlignment="1" applyBorder="1" applyFill="1" applyFont="1">
      <alignment vertical="bottom"/>
    </xf>
    <xf borderId="1" fillId="5" fontId="9" numFmtId="3" xfId="0" applyAlignment="1" applyBorder="1" applyFont="1" applyNumberFormat="1">
      <alignment horizontal="right" vertical="bottom"/>
    </xf>
    <xf borderId="0" fillId="0" fontId="10" numFmtId="1" xfId="0" applyAlignment="1" applyFont="1" applyNumberFormat="1">
      <alignment horizontal="right" vertical="bottom"/>
    </xf>
    <xf borderId="0" fillId="0" fontId="11" numFmtId="0" xfId="0" applyAlignment="1" applyFont="1">
      <alignment vertical="bottom"/>
    </xf>
    <xf borderId="0" fillId="0" fontId="12" numFmtId="3" xfId="0" applyAlignment="1" applyFont="1" applyNumberFormat="1">
      <alignment horizontal="right" vertical="bottom"/>
    </xf>
    <xf borderId="0" fillId="0" fontId="12" numFmtId="0" xfId="0" applyAlignment="1" applyFont="1">
      <alignment horizontal="right" vertical="bottom"/>
    </xf>
    <xf borderId="0" fillId="0" fontId="7" numFmtId="0" xfId="0" applyAlignment="1" applyFont="1">
      <alignment horizontal="right" vertical="bottom"/>
    </xf>
    <xf borderId="0" fillId="2" fontId="7" numFmtId="0" xfId="0" applyAlignment="1" applyFont="1">
      <alignment vertical="bottom"/>
    </xf>
    <xf borderId="0" fillId="2" fontId="7" numFmtId="0" xfId="0" applyAlignment="1" applyFont="1">
      <alignment horizontal="right" vertical="bottom"/>
    </xf>
    <xf borderId="0" fillId="2" fontId="10" numFmtId="1" xfId="0" applyAlignment="1" applyFont="1" applyNumberFormat="1">
      <alignment horizontal="right" vertical="bottom"/>
    </xf>
    <xf borderId="0" fillId="6" fontId="2" numFmtId="0" xfId="0" applyFill="1" applyFont="1"/>
    <xf borderId="0" fillId="6" fontId="2" numFmtId="0" xfId="0" applyAlignment="1" applyFont="1">
      <alignment readingOrder="0"/>
    </xf>
    <xf borderId="0" fillId="2" fontId="13" numFmtId="0" xfId="0" applyAlignment="1" applyFont="1">
      <alignment readingOrder="0"/>
    </xf>
    <xf borderId="0" fillId="0" fontId="2" numFmtId="164" xfId="0" applyFont="1" applyNumberFormat="1"/>
    <xf borderId="0" fillId="0" fontId="2" numFmtId="3" xfId="0" applyFont="1" applyNumberFormat="1"/>
    <xf borderId="0" fillId="0" fontId="2" numFmtId="9" xfId="0" applyFont="1" applyNumberFormat="1"/>
    <xf borderId="0" fillId="0" fontId="2" numFmtId="10" xfId="0" applyFont="1" applyNumberFormat="1"/>
    <xf borderId="0" fillId="0" fontId="14" numFmtId="0" xfId="0" applyAlignment="1" applyFont="1">
      <alignment readingOrder="0"/>
    </xf>
    <xf borderId="0" fillId="0" fontId="1" numFmtId="9" xfId="0" applyFont="1" applyNumberFormat="1"/>
    <xf borderId="0" fillId="0" fontId="2" numFmtId="1" xfId="0" applyFont="1" applyNumberFormat="1"/>
    <xf borderId="0" fillId="0" fontId="15" numFmtId="0" xfId="0" applyAlignment="1" applyFont="1">
      <alignment readingOrder="0"/>
    </xf>
    <xf borderId="2" fillId="2" fontId="16" numFmtId="0" xfId="0" applyAlignment="1" applyBorder="1" applyFont="1">
      <alignment readingOrder="0" vertical="top"/>
    </xf>
    <xf borderId="0" fillId="2" fontId="17" numFmtId="0" xfId="0" applyAlignment="1" applyFont="1">
      <alignment readingOrder="0"/>
    </xf>
    <xf borderId="0" fillId="2" fontId="18" numFmtId="0" xfId="0" applyFont="1"/>
    <xf borderId="3" fillId="2" fontId="19" numFmtId="0" xfId="0" applyAlignment="1" applyBorder="1" applyFont="1">
      <alignment horizontal="center" readingOrder="0" vertical="top"/>
    </xf>
    <xf borderId="0" fillId="0" fontId="18" numFmtId="0" xfId="0" applyFont="1"/>
    <xf borderId="0" fillId="3" fontId="4" numFmtId="3" xfId="0" applyAlignment="1" applyFont="1" applyNumberFormat="1">
      <alignment readingOrder="0" vertical="bottom"/>
    </xf>
    <xf borderId="0" fillId="2" fontId="14" numFmtId="0" xfId="0" applyAlignment="1" applyFont="1">
      <alignment readingOrder="0"/>
    </xf>
    <xf borderId="0" fillId="2" fontId="20" numFmtId="0" xfId="0" applyAlignment="1" applyFont="1">
      <alignment horizontal="left" readingOrder="0"/>
    </xf>
    <xf borderId="4" fillId="2" fontId="21" numFmtId="0" xfId="0" applyAlignment="1" applyBorder="1" applyFont="1">
      <alignment horizontal="right" readingOrder="0" vertical="bottom"/>
    </xf>
    <xf borderId="0" fillId="3" fontId="4" numFmtId="0" xfId="0" applyAlignment="1" applyFont="1">
      <alignment horizontal="right" readingOrder="0" vertical="bottom"/>
    </xf>
    <xf borderId="0" fillId="0" fontId="18" numFmtId="9" xfId="0" applyFont="1" applyNumberFormat="1"/>
    <xf borderId="0" fillId="0" fontId="18" numFmtId="9" xfId="0" applyAlignment="1" applyFont="1" applyNumberFormat="1">
      <alignment readingOrder="0"/>
    </xf>
    <xf borderId="0" fillId="2" fontId="22" numFmtId="0" xfId="0" applyAlignment="1" applyFont="1">
      <alignment readingOrder="0"/>
    </xf>
    <xf borderId="0" fillId="0" fontId="2" numFmtId="0" xfId="0" applyFont="1"/>
    <xf borderId="0" fillId="6" fontId="4" numFmtId="0" xfId="0" applyAlignment="1" applyFont="1">
      <alignment readingOrder="0" vertical="bottom"/>
    </xf>
    <xf borderId="0" fillId="6" fontId="2" numFmtId="3" xfId="0" applyFont="1" applyNumberFormat="1"/>
    <xf borderId="0" fillId="6" fontId="2" numFmtId="9" xfId="0" applyFont="1" applyNumberFormat="1"/>
    <xf borderId="0" fillId="6" fontId="14" numFmtId="0" xfId="0" applyAlignment="1" applyFont="1">
      <alignment readingOrder="0"/>
    </xf>
    <xf borderId="0" fillId="2" fontId="4" numFmtId="0" xfId="0" applyAlignment="1" applyFont="1">
      <alignment readingOrder="0" vertical="bottom"/>
    </xf>
    <xf borderId="0" fillId="2" fontId="2" numFmtId="9" xfId="0" applyFont="1" applyNumberFormat="1"/>
    <xf borderId="4" fillId="2" fontId="23" numFmtId="0" xfId="0" applyAlignment="1" applyBorder="1" applyFont="1">
      <alignment readingOrder="0" vertical="bottom"/>
    </xf>
    <xf borderId="4" fillId="2" fontId="23" numFmtId="0" xfId="0" applyAlignment="1" applyBorder="1" applyFont="1">
      <alignment horizontal="right" readingOrder="0" vertical="bottom"/>
    </xf>
    <xf borderId="0" fillId="3" fontId="24" numFmtId="0" xfId="0" applyAlignment="1" applyFont="1">
      <alignment readingOrder="0" vertical="bottom"/>
    </xf>
    <xf borderId="0" fillId="3" fontId="24" numFmtId="0" xfId="0" applyAlignment="1" applyFont="1">
      <alignment horizontal="right" readingOrder="0" vertical="bottom"/>
    </xf>
    <xf borderId="0" fillId="7" fontId="2" numFmtId="0" xfId="0" applyFill="1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3" fontId="4" numFmtId="0" xfId="0" applyAlignment="1" applyFont="1">
      <alignment readingOrder="0"/>
    </xf>
    <xf borderId="3" fillId="0" fontId="19" numFmtId="0" xfId="0" applyAlignment="1" applyBorder="1" applyFont="1">
      <alignment horizontal="center" readingOrder="0" vertical="top"/>
    </xf>
    <xf borderId="5" fillId="0" fontId="25" numFmtId="0" xfId="0" applyAlignment="1" applyBorder="1" applyFont="1">
      <alignment readingOrder="0" vertical="top"/>
    </xf>
    <xf borderId="6" fillId="0" fontId="25" numFmtId="0" xfId="0" applyAlignment="1" applyBorder="1" applyFont="1">
      <alignment horizontal="center" readingOrder="0" vertical="top"/>
    </xf>
    <xf borderId="6" fillId="0" fontId="25" numFmtId="9" xfId="0" applyAlignment="1" applyBorder="1" applyFont="1" applyNumberFormat="1">
      <alignment horizontal="center" readingOrder="0" vertical="top"/>
    </xf>
    <xf borderId="7" fillId="0" fontId="21" numFmtId="0" xfId="0" applyAlignment="1" applyBorder="1" applyFont="1">
      <alignment readingOrder="0" vertical="top"/>
    </xf>
    <xf borderId="8" fillId="0" fontId="21" numFmtId="0" xfId="0" applyAlignment="1" applyBorder="1" applyFont="1">
      <alignment readingOrder="0" vertical="top"/>
    </xf>
    <xf borderId="0" fillId="0" fontId="26" numFmtId="0" xfId="0" applyAlignment="1" applyFont="1">
      <alignment readingOrder="0"/>
    </xf>
    <xf borderId="9" fillId="0" fontId="21" numFmtId="0" xfId="0" applyAlignment="1" applyBorder="1" applyFont="1">
      <alignment horizontal="right" readingOrder="0" vertical="bottom"/>
    </xf>
    <xf borderId="10" fillId="0" fontId="21" numFmtId="0" xfId="0" applyAlignment="1" applyBorder="1" applyFont="1">
      <alignment readingOrder="0" vertical="bottom"/>
    </xf>
    <xf borderId="10" fillId="0" fontId="27" numFmtId="0" xfId="0" applyAlignment="1" applyBorder="1" applyFont="1">
      <alignment readingOrder="0" vertical="bottom"/>
    </xf>
    <xf borderId="10" fillId="0" fontId="27" numFmtId="0" xfId="0" applyAlignment="1" applyBorder="1" applyFont="1">
      <alignment horizontal="right" readingOrder="0" vertical="bottom"/>
    </xf>
    <xf borderId="0" fillId="0" fontId="27" numFmtId="0" xfId="0" applyFont="1"/>
    <xf borderId="0" fillId="0" fontId="2" numFmtId="0" xfId="0" applyAlignment="1" applyFont="1">
      <alignment shrinkToFit="0" wrapText="1"/>
    </xf>
    <xf borderId="0" fillId="0" fontId="28" numFmtId="0" xfId="0" applyAlignment="1" applyFont="1">
      <alignment readingOrder="0" shrinkToFit="0" wrapText="1"/>
    </xf>
    <xf borderId="0" fillId="8" fontId="2" numFmtId="0" xfId="0" applyFill="1" applyFont="1"/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37</xdr:row>
      <xdr:rowOff>152400</xdr:rowOff>
    </xdr:from>
    <xdr:ext cx="6648450" cy="7486650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17145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ji.nl/cijfers/jeugdhulp-met-verblijf" TargetMode="External"/><Relationship Id="rId2" Type="http://schemas.openxmlformats.org/officeDocument/2006/relationships/hyperlink" Target="https://opendata.cbs.nl/" TargetMode="External"/><Relationship Id="rId3" Type="http://schemas.openxmlformats.org/officeDocument/2006/relationships/hyperlink" Target="https://opendata.cbs.nl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4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>
      <c r="A9" s="3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>
      <c r="A11" s="4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3" t="s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9">
      <c r="F19" s="7"/>
    </row>
    <row r="20">
      <c r="F20" s="7"/>
    </row>
    <row r="21">
      <c r="F21" s="7"/>
    </row>
    <row r="22">
      <c r="F22" s="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  <col customWidth="1" min="13" max="13" width="16.13"/>
  </cols>
  <sheetData>
    <row r="1">
      <c r="A1" s="8"/>
      <c r="B1" s="9">
        <v>2015.0</v>
      </c>
      <c r="C1" s="9">
        <v>2016.0</v>
      </c>
      <c r="D1" s="9">
        <v>2017.0</v>
      </c>
      <c r="E1" s="9">
        <v>2018.0</v>
      </c>
      <c r="F1" s="9">
        <v>2019.0</v>
      </c>
      <c r="G1" s="9">
        <v>2020.0</v>
      </c>
      <c r="H1" s="9">
        <v>2021.0</v>
      </c>
      <c r="I1" s="9">
        <v>2022.0</v>
      </c>
      <c r="J1" s="9">
        <v>2023.0</v>
      </c>
      <c r="K1" s="10" t="s">
        <v>9</v>
      </c>
      <c r="L1" s="11"/>
    </row>
    <row r="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2" t="s">
        <v>10</v>
      </c>
    </row>
    <row r="3">
      <c r="A3" s="13" t="s">
        <v>11</v>
      </c>
      <c r="B3" s="14">
        <v>38875.0</v>
      </c>
      <c r="C3" s="14">
        <v>42125.0</v>
      </c>
      <c r="D3" s="14">
        <v>44100.0</v>
      </c>
      <c r="E3" s="14">
        <v>40585.0</v>
      </c>
      <c r="F3" s="14">
        <v>40380.0</v>
      </c>
      <c r="G3" s="14">
        <v>38395.0</v>
      </c>
      <c r="H3" s="14">
        <v>39700.0</v>
      </c>
      <c r="I3" s="14">
        <v>37855.0</v>
      </c>
      <c r="J3" s="14">
        <v>36865.0</v>
      </c>
      <c r="K3" s="15">
        <f t="shared" ref="K3:K8" si="1">SUM(B3:J3)/(9)</f>
        <v>39875.55556</v>
      </c>
      <c r="L3" s="16" t="s">
        <v>12</v>
      </c>
    </row>
    <row r="4">
      <c r="A4" s="13" t="s">
        <v>13</v>
      </c>
      <c r="B4" s="17">
        <v>40505.0</v>
      </c>
      <c r="C4" s="18">
        <v>43790.0</v>
      </c>
      <c r="D4" s="17">
        <v>46185.0</v>
      </c>
      <c r="E4" s="17">
        <v>42770.0</v>
      </c>
      <c r="F4" s="17">
        <v>43345.0</v>
      </c>
      <c r="G4" s="17">
        <v>42470.0</v>
      </c>
      <c r="H4" s="17">
        <v>45580.0</v>
      </c>
      <c r="I4" s="17">
        <v>43630.0</v>
      </c>
      <c r="J4" s="17">
        <v>43015.0</v>
      </c>
      <c r="K4" s="15">
        <f t="shared" si="1"/>
        <v>43476.66667</v>
      </c>
      <c r="L4" s="16" t="s">
        <v>14</v>
      </c>
    </row>
    <row r="5">
      <c r="A5" s="10" t="s">
        <v>15</v>
      </c>
      <c r="B5" s="19">
        <v>21165.0</v>
      </c>
      <c r="C5" s="19">
        <v>21365.0</v>
      </c>
      <c r="D5" s="19">
        <v>21960.0</v>
      </c>
      <c r="E5" s="19">
        <v>20740.0</v>
      </c>
      <c r="F5" s="19">
        <v>21525.0</v>
      </c>
      <c r="G5" s="19">
        <v>21210.0</v>
      </c>
      <c r="H5" s="19">
        <v>20860.0</v>
      </c>
      <c r="I5" s="19">
        <v>19585.0</v>
      </c>
      <c r="J5" s="19">
        <v>19420.0</v>
      </c>
      <c r="K5" s="15">
        <f t="shared" si="1"/>
        <v>20870</v>
      </c>
      <c r="L5" s="11"/>
    </row>
    <row r="6">
      <c r="A6" s="10" t="s">
        <v>16</v>
      </c>
      <c r="B6" s="19">
        <v>4480.0</v>
      </c>
      <c r="C6" s="19">
        <v>5060.0</v>
      </c>
      <c r="D6" s="19">
        <v>5325.0</v>
      </c>
      <c r="E6" s="19">
        <v>6165.0</v>
      </c>
      <c r="F6" s="19">
        <v>5545.0</v>
      </c>
      <c r="G6" s="19">
        <v>5310.0</v>
      </c>
      <c r="H6" s="19">
        <v>6540.0</v>
      </c>
      <c r="I6" s="19">
        <v>6395.0</v>
      </c>
      <c r="J6" s="19">
        <v>6580.0</v>
      </c>
      <c r="K6" s="15">
        <f t="shared" si="1"/>
        <v>5711.111111</v>
      </c>
      <c r="L6" s="11"/>
    </row>
    <row r="7">
      <c r="A7" s="10" t="s">
        <v>17</v>
      </c>
      <c r="B7" s="19">
        <v>2490.0</v>
      </c>
      <c r="C7" s="19">
        <v>2530.0</v>
      </c>
      <c r="D7" s="19">
        <v>2650.0</v>
      </c>
      <c r="E7" s="19">
        <v>2565.0</v>
      </c>
      <c r="F7" s="19">
        <v>2550.0</v>
      </c>
      <c r="G7" s="19">
        <v>2080.0</v>
      </c>
      <c r="H7" s="19">
        <v>1895.0</v>
      </c>
      <c r="I7" s="19">
        <v>1840.0</v>
      </c>
      <c r="J7" s="19">
        <v>1675.0</v>
      </c>
      <c r="K7" s="15">
        <f t="shared" si="1"/>
        <v>2252.777778</v>
      </c>
      <c r="L7" s="11"/>
    </row>
    <row r="8">
      <c r="A8" s="20" t="s">
        <v>18</v>
      </c>
      <c r="B8" s="21">
        <v>16735.0</v>
      </c>
      <c r="C8" s="21">
        <v>19875.0</v>
      </c>
      <c r="D8" s="21">
        <v>21785.0</v>
      </c>
      <c r="E8" s="21">
        <v>18150.0</v>
      </c>
      <c r="F8" s="21">
        <v>18350.0</v>
      </c>
      <c r="G8" s="21">
        <v>18135.0</v>
      </c>
      <c r="H8" s="21">
        <v>18970.0</v>
      </c>
      <c r="I8" s="21">
        <v>18510.0</v>
      </c>
      <c r="J8" s="21">
        <v>18190.0</v>
      </c>
      <c r="K8" s="22">
        <f t="shared" si="1"/>
        <v>18744.44444</v>
      </c>
      <c r="L8" s="11"/>
    </row>
    <row r="10">
      <c r="J10" s="23"/>
      <c r="K10" s="23"/>
      <c r="L10" s="24"/>
      <c r="M10" s="23"/>
      <c r="N10" s="23"/>
    </row>
    <row r="11">
      <c r="A11" s="25" t="s">
        <v>19</v>
      </c>
      <c r="B11" s="2"/>
      <c r="C11" s="2"/>
    </row>
    <row r="12">
      <c r="A12" s="4" t="s">
        <v>20</v>
      </c>
      <c r="B12" s="2"/>
      <c r="C12" s="2"/>
    </row>
    <row r="13">
      <c r="A13" s="7" t="s">
        <v>21</v>
      </c>
      <c r="B13" s="26">
        <f>'% verdeling jeugdhulp met verbl'!C47</f>
        <v>0.1781472684</v>
      </c>
    </row>
    <row r="14">
      <c r="A14" s="7" t="s">
        <v>22</v>
      </c>
      <c r="B14" s="26">
        <f>'% verdeling jeugdhulp met verbl'!C48</f>
        <v>0.5273159145</v>
      </c>
    </row>
    <row r="15">
      <c r="A15" s="7" t="s">
        <v>23</v>
      </c>
      <c r="B15" s="26">
        <f>'% verdeling jeugdhulp met verbl'!C49</f>
        <v>0.04750593824</v>
      </c>
    </row>
    <row r="16">
      <c r="A16" s="7" t="s">
        <v>24</v>
      </c>
      <c r="B16" s="26">
        <f>'% verdeling jeugdhulp met verbl'!C50</f>
        <v>0.2470308789</v>
      </c>
      <c r="L16" s="27"/>
      <c r="M16" s="28"/>
      <c r="N16" s="29"/>
    </row>
    <row r="17">
      <c r="A17" s="30" t="s">
        <v>25</v>
      </c>
      <c r="B17" s="31">
        <f>SUM(B13:B16)</f>
        <v>1</v>
      </c>
      <c r="L17" s="27"/>
      <c r="M17" s="28"/>
      <c r="N17" s="29"/>
    </row>
    <row r="18">
      <c r="L18" s="27"/>
      <c r="M18" s="28"/>
      <c r="N18" s="29"/>
    </row>
    <row r="19">
      <c r="L19" s="27"/>
      <c r="M19" s="28"/>
      <c r="N19" s="29"/>
      <c r="O19" s="32"/>
      <c r="P19" s="29"/>
    </row>
    <row r="20">
      <c r="L20" s="27"/>
      <c r="M20" s="28"/>
      <c r="N20" s="29"/>
      <c r="O20" s="32"/>
      <c r="P20" s="29"/>
    </row>
    <row r="21">
      <c r="L21" s="27"/>
      <c r="M21" s="28"/>
      <c r="N21" s="29"/>
      <c r="O21" s="32"/>
      <c r="P21" s="29"/>
    </row>
    <row r="22">
      <c r="L22" s="27"/>
      <c r="M22" s="28"/>
      <c r="N22" s="29"/>
      <c r="O22" s="32"/>
      <c r="P22" s="29"/>
    </row>
    <row r="23">
      <c r="L23" s="27"/>
      <c r="M23" s="29"/>
      <c r="N23" s="29"/>
      <c r="O23" s="29"/>
      <c r="P23" s="29"/>
    </row>
    <row r="30">
      <c r="M30" s="29"/>
      <c r="N30" s="32"/>
    </row>
    <row r="31">
      <c r="M31" s="29"/>
      <c r="N31" s="32"/>
    </row>
    <row r="32">
      <c r="M32" s="29"/>
      <c r="N32" s="32"/>
    </row>
    <row r="33">
      <c r="M33" s="29"/>
      <c r="N33" s="32"/>
    </row>
    <row r="34">
      <c r="M34" s="29"/>
      <c r="N34" s="32"/>
    </row>
    <row r="35">
      <c r="M35" s="29"/>
      <c r="N35" s="32"/>
    </row>
    <row r="36">
      <c r="M36" s="29"/>
      <c r="N36" s="32"/>
    </row>
  </sheetData>
  <hyperlinks>
    <hyperlink r:id="rId1" ref="L2"/>
    <hyperlink r:id="rId2" location="/CBS/nl/dataset/85100NED/table?ts=1651213309355" ref="L3"/>
    <hyperlink r:id="rId3" location="/CBS/nl/dataset/84135NED/table" ref="L4"/>
  </hyperlin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75"/>
    <col customWidth="1" min="2" max="2" width="19.5"/>
  </cols>
  <sheetData>
    <row r="1">
      <c r="A1" s="33"/>
    </row>
    <row r="2">
      <c r="A2" s="34" t="s">
        <v>26</v>
      </c>
      <c r="B2" s="35" t="s">
        <v>27</v>
      </c>
      <c r="C2" s="36"/>
      <c r="D2" s="36"/>
      <c r="E2" s="2"/>
      <c r="F2" s="2"/>
      <c r="G2" s="2"/>
    </row>
    <row r="3">
      <c r="A3" s="4" t="s">
        <v>28</v>
      </c>
      <c r="B3" s="37" t="s">
        <v>29</v>
      </c>
      <c r="C3" s="37" t="s">
        <v>30</v>
      </c>
      <c r="D3" s="38"/>
    </row>
    <row r="4">
      <c r="A4" s="7" t="s">
        <v>15</v>
      </c>
      <c r="B4" s="39">
        <f>'Rijk van Nijmegen'!B14</f>
        <v>282</v>
      </c>
      <c r="C4" s="28">
        <f>(B4)/(B11)</f>
        <v>0.2987288136</v>
      </c>
    </row>
    <row r="5">
      <c r="A5" s="7" t="s">
        <v>31</v>
      </c>
      <c r="B5" s="39">
        <f>'Rijk van Nijmegen'!B15</f>
        <v>139</v>
      </c>
      <c r="C5" s="28">
        <f>(B5)/(B11)</f>
        <v>0.1472457627</v>
      </c>
    </row>
    <row r="6">
      <c r="A6" s="7" t="s">
        <v>32</v>
      </c>
      <c r="B6" s="39">
        <f>'Rijk van Nijmegen'!B16</f>
        <v>16</v>
      </c>
      <c r="C6" s="28">
        <f>(B6)/(B11)</f>
        <v>0.01694915254</v>
      </c>
    </row>
    <row r="7">
      <c r="A7" s="7" t="s">
        <v>21</v>
      </c>
      <c r="B7" s="39">
        <f>'Rijk van Nijmegen'!B17</f>
        <v>182</v>
      </c>
      <c r="C7" s="28">
        <f>(B7)/(B11)</f>
        <v>0.1927966102</v>
      </c>
    </row>
    <row r="8">
      <c r="A8" s="7" t="s">
        <v>22</v>
      </c>
      <c r="B8" s="39">
        <f>'Rijk van Nijmegen'!B18</f>
        <v>166</v>
      </c>
      <c r="C8" s="28">
        <f>(B8)/(B11)</f>
        <v>0.1758474576</v>
      </c>
    </row>
    <row r="9">
      <c r="A9" s="7" t="s">
        <v>23</v>
      </c>
      <c r="B9" s="39">
        <f>'Rijk van Nijmegen'!B19</f>
        <v>83</v>
      </c>
      <c r="C9" s="28">
        <f>(B9)/(B11)</f>
        <v>0.08792372881</v>
      </c>
    </row>
    <row r="10">
      <c r="A10" s="7" t="s">
        <v>24</v>
      </c>
      <c r="B10" s="39">
        <f>'Rijk van Nijmegen'!B20</f>
        <v>76</v>
      </c>
      <c r="C10" s="28">
        <f>(B10)/(B11)</f>
        <v>0.08050847458</v>
      </c>
    </row>
    <row r="11">
      <c r="A11" s="30" t="s">
        <v>25</v>
      </c>
      <c r="B11" s="27">
        <f t="shared" ref="B11:C11" si="1">SUM(B4:B10)</f>
        <v>944</v>
      </c>
      <c r="C11" s="28">
        <f t="shared" si="1"/>
        <v>1</v>
      </c>
    </row>
    <row r="12">
      <c r="A12" s="38"/>
      <c r="B12" s="38"/>
      <c r="C12" s="38"/>
      <c r="D12" s="38"/>
    </row>
    <row r="13">
      <c r="A13" s="38"/>
      <c r="B13" s="38"/>
      <c r="C13" s="38"/>
      <c r="D13" s="38"/>
    </row>
    <row r="14">
      <c r="A14" s="40" t="s">
        <v>33</v>
      </c>
      <c r="B14" s="41" t="s">
        <v>34</v>
      </c>
      <c r="C14" s="36"/>
      <c r="D14" s="36"/>
      <c r="E14" s="2"/>
      <c r="F14" s="2"/>
      <c r="G14" s="2"/>
      <c r="H14" s="2"/>
      <c r="I14" s="2"/>
      <c r="J14" s="2"/>
      <c r="K14" s="2"/>
    </row>
    <row r="15">
      <c r="A15" s="4" t="s">
        <v>28</v>
      </c>
      <c r="B15" s="42" t="s">
        <v>35</v>
      </c>
      <c r="C15" s="37" t="s">
        <v>30</v>
      </c>
      <c r="D15" s="38"/>
    </row>
    <row r="16">
      <c r="A16" s="7" t="s">
        <v>15</v>
      </c>
      <c r="B16" s="43">
        <f>'Cijfers Jeugdzorg met Verblijf '!F26</f>
        <v>213</v>
      </c>
      <c r="C16" s="44">
        <f>(B16)/(B23)</f>
        <v>0.5803814714</v>
      </c>
      <c r="D16" s="38"/>
    </row>
    <row r="17">
      <c r="A17" s="7" t="s">
        <v>31</v>
      </c>
      <c r="B17" s="43">
        <f>'Cijfers Jeugdzorg met Verblijf '!D26</f>
        <v>38</v>
      </c>
      <c r="C17" s="44">
        <f>(B17)/(B23)</f>
        <v>0.1035422343</v>
      </c>
      <c r="D17" s="38"/>
    </row>
    <row r="18">
      <c r="A18" s="7" t="s">
        <v>32</v>
      </c>
      <c r="B18" s="43">
        <f>'Cijfers Jeugdzorg met Verblijf '!G26</f>
        <v>19</v>
      </c>
      <c r="C18" s="44">
        <f>(B18)/(B23)</f>
        <v>0.05177111717</v>
      </c>
      <c r="D18" s="38"/>
    </row>
    <row r="19">
      <c r="A19" s="7" t="s">
        <v>21</v>
      </c>
      <c r="B19" s="43">
        <f>'Cijfers Jeugdzorg met Verblijf '!E26</f>
        <v>193</v>
      </c>
      <c r="C19" s="44">
        <f>(B19)/(B23)</f>
        <v>0.5258855586</v>
      </c>
      <c r="D19" s="38"/>
    </row>
    <row r="20">
      <c r="A20" s="7" t="s">
        <v>22</v>
      </c>
      <c r="B20" s="43">
        <f>'Cijfers Jeugdzorg met Verblijf '!C26</f>
        <v>108</v>
      </c>
      <c r="C20" s="44">
        <f>(B20)/(B23)</f>
        <v>0.2942779292</v>
      </c>
      <c r="D20" s="38"/>
    </row>
    <row r="21">
      <c r="A21" s="7" t="s">
        <v>23</v>
      </c>
      <c r="B21" s="43">
        <f>'Cijfers Jeugdzorg met Verblijf '!H26</f>
        <v>9</v>
      </c>
      <c r="C21" s="44">
        <f>(B21)/(B23)</f>
        <v>0.02452316076</v>
      </c>
      <c r="D21" s="38"/>
    </row>
    <row r="22">
      <c r="A22" s="7" t="s">
        <v>24</v>
      </c>
      <c r="B22" s="43">
        <v>0.0</v>
      </c>
      <c r="C22" s="45">
        <v>0.0</v>
      </c>
      <c r="D22" s="38"/>
    </row>
    <row r="23">
      <c r="A23" s="30" t="s">
        <v>25</v>
      </c>
      <c r="B23" s="38">
        <f t="shared" ref="B23:C23" si="2">SUM(B17:B22)</f>
        <v>367</v>
      </c>
      <c r="C23" s="44">
        <f t="shared" si="2"/>
        <v>1</v>
      </c>
      <c r="D23" s="38"/>
    </row>
    <row r="25">
      <c r="A25" s="25" t="s">
        <v>36</v>
      </c>
      <c r="B25" s="46" t="s">
        <v>37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>
      <c r="A26" s="4" t="s">
        <v>28</v>
      </c>
      <c r="B26" s="42" t="s">
        <v>38</v>
      </c>
      <c r="C26" s="1" t="s">
        <v>30</v>
      </c>
    </row>
    <row r="27">
      <c r="A27" s="7" t="s">
        <v>15</v>
      </c>
      <c r="B27" s="47">
        <f>'Rotterdam Rijnmond Overzicht'!E16</f>
        <v>1846</v>
      </c>
      <c r="C27" s="28">
        <f>(B27)/(B34)</f>
        <v>0.5743621655</v>
      </c>
    </row>
    <row r="28">
      <c r="A28" s="7" t="s">
        <v>31</v>
      </c>
      <c r="B28" s="47">
        <f>'Rotterdam Rijnmond Overzicht'!E17</f>
        <v>100</v>
      </c>
      <c r="C28" s="28">
        <f>(B28)/(B34)</f>
        <v>0.03111387679</v>
      </c>
    </row>
    <row r="29">
      <c r="A29" s="7" t="s">
        <v>39</v>
      </c>
      <c r="B29" s="47">
        <f>'Rotterdam Rijnmond Overzicht'!E18</f>
        <v>172</v>
      </c>
      <c r="C29" s="28">
        <f>(B29)/(B34)</f>
        <v>0.05351586808</v>
      </c>
    </row>
    <row r="30">
      <c r="A30" s="7" t="s">
        <v>21</v>
      </c>
      <c r="B30" s="47" t="str">
        <f>'Rotterdam Rijnmond Overzicht'!E19</f>
        <v/>
      </c>
      <c r="C30" s="28">
        <f>(B30)/(B34)</f>
        <v>0</v>
      </c>
    </row>
    <row r="31">
      <c r="A31" s="7" t="s">
        <v>22</v>
      </c>
      <c r="B31" s="47">
        <f>'Rotterdam Rijnmond Overzicht'!E20</f>
        <v>836</v>
      </c>
      <c r="C31" s="28">
        <f>(B31)/(B34)</f>
        <v>0.26011201</v>
      </c>
    </row>
    <row r="32">
      <c r="A32" s="7" t="s">
        <v>23</v>
      </c>
      <c r="B32" s="47">
        <f>'Rotterdam Rijnmond Overzicht'!E21</f>
        <v>8</v>
      </c>
      <c r="C32" s="28">
        <f>(B32)/(B34)</f>
        <v>0.002489110143</v>
      </c>
    </row>
    <row r="33">
      <c r="A33" s="7" t="s">
        <v>24</v>
      </c>
      <c r="B33" s="47">
        <f>'Rotterdam Rijnmond Overzicht'!E22</f>
        <v>252</v>
      </c>
      <c r="C33" s="28">
        <f>(B33)/(B34)</f>
        <v>0.07840696951</v>
      </c>
    </row>
    <row r="34">
      <c r="A34" s="30" t="s">
        <v>25</v>
      </c>
      <c r="B34" s="47">
        <f t="shared" ref="B34:C34" si="3">SUM(B27:B33)</f>
        <v>3214</v>
      </c>
      <c r="C34" s="28">
        <f t="shared" si="3"/>
        <v>1</v>
      </c>
    </row>
    <row r="36">
      <c r="A36" s="1" t="s">
        <v>40</v>
      </c>
      <c r="B36" s="2"/>
      <c r="C36" s="2"/>
    </row>
    <row r="37">
      <c r="A37" s="48" t="s">
        <v>15</v>
      </c>
      <c r="B37" s="49">
        <f t="shared" ref="B37:B42" si="4">B4+B16+B27</f>
        <v>2341</v>
      </c>
      <c r="C37" s="50">
        <f>(B37)/(B44)</f>
        <v>0.4748478702</v>
      </c>
    </row>
    <row r="38">
      <c r="A38" s="48" t="s">
        <v>31</v>
      </c>
      <c r="B38" s="49">
        <f t="shared" si="4"/>
        <v>277</v>
      </c>
      <c r="C38" s="50">
        <f>(B38)/(B44)</f>
        <v>0.05618661258</v>
      </c>
    </row>
    <row r="39">
      <c r="A39" s="48" t="s">
        <v>39</v>
      </c>
      <c r="B39" s="49">
        <f t="shared" si="4"/>
        <v>207</v>
      </c>
      <c r="C39" s="50">
        <f>(B39)/(B44)</f>
        <v>0.04198782961</v>
      </c>
    </row>
    <row r="40">
      <c r="A40" s="48" t="s">
        <v>21</v>
      </c>
      <c r="B40" s="49">
        <f t="shared" si="4"/>
        <v>375</v>
      </c>
      <c r="C40" s="50">
        <f>(B40)/(B44)</f>
        <v>0.07606490872</v>
      </c>
    </row>
    <row r="41">
      <c r="A41" s="48" t="s">
        <v>22</v>
      </c>
      <c r="B41" s="49">
        <f t="shared" si="4"/>
        <v>1110</v>
      </c>
      <c r="C41" s="50">
        <f>(B41)/(B44)</f>
        <v>0.2251521298</v>
      </c>
    </row>
    <row r="42">
      <c r="A42" s="48" t="s">
        <v>23</v>
      </c>
      <c r="B42" s="49">
        <f t="shared" si="4"/>
        <v>100</v>
      </c>
      <c r="C42" s="50">
        <f>(B42)/(B44)</f>
        <v>0.02028397566</v>
      </c>
    </row>
    <row r="43">
      <c r="A43" s="48" t="s">
        <v>24</v>
      </c>
      <c r="B43" s="49">
        <f>B50</f>
        <v>520</v>
      </c>
      <c r="C43" s="50">
        <f>(B43)/(B44)</f>
        <v>0.1054766734</v>
      </c>
    </row>
    <row r="44">
      <c r="A44" s="51" t="s">
        <v>25</v>
      </c>
      <c r="B44" s="49">
        <f t="shared" ref="B44:C44" si="5">SUM(B37:B43)</f>
        <v>4930</v>
      </c>
      <c r="C44" s="50">
        <f t="shared" si="5"/>
        <v>1</v>
      </c>
    </row>
    <row r="46">
      <c r="A46" s="52" t="s">
        <v>41</v>
      </c>
      <c r="B46" s="2"/>
      <c r="C46" s="53"/>
    </row>
    <row r="47">
      <c r="A47" s="48" t="s">
        <v>21</v>
      </c>
      <c r="B47" s="49">
        <f t="shared" ref="B47:B49" si="6">B40</f>
        <v>375</v>
      </c>
      <c r="C47" s="50">
        <f>(B47)/(B51)</f>
        <v>0.1781472684</v>
      </c>
    </row>
    <row r="48">
      <c r="A48" s="48" t="s">
        <v>22</v>
      </c>
      <c r="B48" s="49">
        <f t="shared" si="6"/>
        <v>1110</v>
      </c>
      <c r="C48" s="50">
        <f>(B48)/(B51)</f>
        <v>0.5273159145</v>
      </c>
    </row>
    <row r="49">
      <c r="A49" s="48" t="s">
        <v>23</v>
      </c>
      <c r="B49" s="49">
        <f t="shared" si="6"/>
        <v>100</v>
      </c>
      <c r="C49" s="50">
        <f>(B49)/(B51)</f>
        <v>0.04750593824</v>
      </c>
    </row>
    <row r="50">
      <c r="A50" s="48" t="s">
        <v>24</v>
      </c>
      <c r="B50" s="49">
        <f>B16+B28+B39</f>
        <v>520</v>
      </c>
      <c r="C50" s="50">
        <f>(B50)/(B51)</f>
        <v>0.2470308789</v>
      </c>
    </row>
    <row r="51">
      <c r="A51" s="51" t="s">
        <v>25</v>
      </c>
      <c r="B51" s="49">
        <f t="shared" ref="B51:C51" si="7">SUM(B47:B50)</f>
        <v>2105</v>
      </c>
      <c r="C51" s="50">
        <f t="shared" si="7"/>
        <v>1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63"/>
    <col customWidth="1" min="2" max="2" width="20.63"/>
    <col customWidth="1" min="3" max="3" width="18.38"/>
  </cols>
  <sheetData>
    <row r="1">
      <c r="A1" s="40" t="s">
        <v>33</v>
      </c>
      <c r="B1" s="41" t="s">
        <v>42</v>
      </c>
      <c r="C1" s="36"/>
      <c r="D1" s="36"/>
      <c r="E1" s="2"/>
      <c r="F1" s="2"/>
      <c r="G1" s="2"/>
      <c r="H1" s="2"/>
      <c r="I1" s="2"/>
      <c r="J1" s="2"/>
    </row>
    <row r="2">
      <c r="A2" s="54" t="s">
        <v>43</v>
      </c>
      <c r="B2" s="55" t="s">
        <v>38</v>
      </c>
      <c r="H2" s="47"/>
    </row>
    <row r="3">
      <c r="A3" s="56" t="s">
        <v>44</v>
      </c>
      <c r="B3" s="57">
        <v>198.0</v>
      </c>
      <c r="F3" s="58"/>
    </row>
    <row r="4">
      <c r="A4" s="56" t="s">
        <v>45</v>
      </c>
      <c r="B4" s="57">
        <v>38.0</v>
      </c>
      <c r="D4" s="58"/>
    </row>
    <row r="5">
      <c r="A5" s="56" t="s">
        <v>46</v>
      </c>
      <c r="B5" s="57">
        <v>19.0</v>
      </c>
      <c r="C5" s="58"/>
    </row>
    <row r="6">
      <c r="A6" s="56" t="s">
        <v>47</v>
      </c>
      <c r="B6" s="57">
        <v>42.0</v>
      </c>
    </row>
    <row r="7">
      <c r="A7" s="56" t="s">
        <v>48</v>
      </c>
      <c r="B7" s="57">
        <v>3.0</v>
      </c>
      <c r="H7" s="58"/>
    </row>
    <row r="8">
      <c r="A8" s="56" t="s">
        <v>49</v>
      </c>
      <c r="B8" s="57">
        <v>192.0</v>
      </c>
      <c r="E8" s="58"/>
    </row>
    <row r="9">
      <c r="A9" s="56" t="s">
        <v>50</v>
      </c>
      <c r="B9" s="57">
        <v>10.0</v>
      </c>
      <c r="C9" s="58"/>
    </row>
    <row r="10">
      <c r="A10" s="56" t="s">
        <v>51</v>
      </c>
      <c r="B10" s="57">
        <v>20.0</v>
      </c>
      <c r="C10" s="58"/>
    </row>
    <row r="11">
      <c r="A11" s="56" t="s">
        <v>52</v>
      </c>
      <c r="B11" s="57">
        <v>1.0</v>
      </c>
      <c r="G11" s="58"/>
    </row>
    <row r="12">
      <c r="A12" s="56" t="s">
        <v>53</v>
      </c>
      <c r="B12" s="57">
        <v>15.0</v>
      </c>
      <c r="F12" s="58"/>
    </row>
    <row r="13">
      <c r="A13" s="56" t="s">
        <v>54</v>
      </c>
      <c r="B13" s="57">
        <v>2.0</v>
      </c>
      <c r="C13" s="58"/>
    </row>
    <row r="14">
      <c r="A14" s="56" t="s">
        <v>55</v>
      </c>
      <c r="B14" s="57">
        <v>14.0</v>
      </c>
      <c r="G14" s="58"/>
    </row>
    <row r="15">
      <c r="A15" s="56" t="s">
        <v>56</v>
      </c>
      <c r="B15" s="57">
        <v>1.0</v>
      </c>
      <c r="G15" s="58"/>
    </row>
    <row r="16">
      <c r="A16" s="56" t="s">
        <v>57</v>
      </c>
      <c r="B16" s="57">
        <v>22.0</v>
      </c>
      <c r="C16" s="58"/>
    </row>
    <row r="17">
      <c r="A17" s="56" t="s">
        <v>58</v>
      </c>
      <c r="B17" s="57">
        <v>16.0</v>
      </c>
      <c r="C17" s="58"/>
    </row>
    <row r="18">
      <c r="A18" s="56" t="s">
        <v>59</v>
      </c>
      <c r="B18" s="57">
        <v>3.0</v>
      </c>
      <c r="G18" s="58"/>
    </row>
    <row r="19">
      <c r="A19" s="56" t="s">
        <v>60</v>
      </c>
      <c r="B19" s="57">
        <v>1.0</v>
      </c>
      <c r="E19" s="58"/>
    </row>
    <row r="20">
      <c r="A20" s="56" t="s">
        <v>61</v>
      </c>
      <c r="B20" s="57">
        <v>2.0</v>
      </c>
    </row>
    <row r="21">
      <c r="A21" s="56" t="s">
        <v>62</v>
      </c>
      <c r="B21" s="57">
        <v>6.0</v>
      </c>
    </row>
    <row r="22">
      <c r="A22" s="56" t="s">
        <v>63</v>
      </c>
      <c r="B22" s="57">
        <v>4.0</v>
      </c>
    </row>
    <row r="23">
      <c r="A23" s="56" t="s">
        <v>64</v>
      </c>
      <c r="B23" s="57">
        <v>3.0</v>
      </c>
    </row>
    <row r="24">
      <c r="A24" s="56" t="s">
        <v>65</v>
      </c>
      <c r="B24" s="57">
        <v>6.0</v>
      </c>
    </row>
    <row r="25">
      <c r="A25" s="56" t="s">
        <v>66</v>
      </c>
      <c r="B25" s="57">
        <v>6.0</v>
      </c>
      <c r="H25" s="58"/>
    </row>
    <row r="26">
      <c r="B26" s="47">
        <f>SUM(B3:B25)</f>
        <v>624</v>
      </c>
      <c r="C26" s="47">
        <f>B5+B9+B10+B11+B13+B14+B15+B16+B17+B18</f>
        <v>108</v>
      </c>
      <c r="D26" s="47">
        <f>B4</f>
        <v>38</v>
      </c>
      <c r="E26" s="59">
        <v>193.0</v>
      </c>
      <c r="F26" s="47">
        <f>B12+B3</f>
        <v>213</v>
      </c>
      <c r="G26" s="59">
        <v>19.0</v>
      </c>
      <c r="H26" s="59">
        <v>9.0</v>
      </c>
    </row>
    <row r="27">
      <c r="A27" s="60" t="s">
        <v>28</v>
      </c>
      <c r="C27" s="59" t="s">
        <v>67</v>
      </c>
      <c r="D27" s="59" t="s">
        <v>31</v>
      </c>
      <c r="E27" s="59" t="s">
        <v>21</v>
      </c>
      <c r="F27" s="59" t="s">
        <v>15</v>
      </c>
      <c r="G27" s="59" t="s">
        <v>39</v>
      </c>
      <c r="H27" s="59" t="s">
        <v>68</v>
      </c>
      <c r="I27" s="59" t="s">
        <v>24</v>
      </c>
    </row>
    <row r="29">
      <c r="B29" s="61"/>
    </row>
    <row r="30">
      <c r="B30" s="61"/>
    </row>
    <row r="31">
      <c r="A31" s="62"/>
    </row>
    <row r="32">
      <c r="A32" s="62"/>
      <c r="D32" s="32"/>
      <c r="E32" s="32"/>
      <c r="F32" s="3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0"/>
    <col customWidth="1" min="2" max="2" width="22.13"/>
  </cols>
  <sheetData>
    <row r="1">
      <c r="A1" s="34" t="s">
        <v>69</v>
      </c>
      <c r="B1" s="35" t="s">
        <v>27</v>
      </c>
      <c r="C1" s="36"/>
      <c r="D1" s="36"/>
      <c r="E1" s="2"/>
      <c r="F1" s="2"/>
      <c r="G1" s="2"/>
    </row>
    <row r="2">
      <c r="A2" s="30">
        <v>2022.0</v>
      </c>
      <c r="B2" s="63" t="s">
        <v>29</v>
      </c>
      <c r="C2" s="63" t="s">
        <v>30</v>
      </c>
      <c r="D2" s="38"/>
    </row>
    <row r="3">
      <c r="A3" s="64" t="s">
        <v>15</v>
      </c>
      <c r="B3" s="65">
        <v>282.0</v>
      </c>
      <c r="C3" s="66">
        <v>0.2987</v>
      </c>
      <c r="D3" s="38"/>
    </row>
    <row r="4">
      <c r="A4" s="64" t="s">
        <v>70</v>
      </c>
      <c r="B4" s="65">
        <v>139.0</v>
      </c>
      <c r="C4" s="66">
        <v>0.1472</v>
      </c>
      <c r="D4" s="38"/>
    </row>
    <row r="5">
      <c r="A5" s="64" t="s">
        <v>32</v>
      </c>
      <c r="B5" s="65">
        <v>16.0</v>
      </c>
      <c r="C5" s="66">
        <v>0.0169</v>
      </c>
      <c r="D5" s="38"/>
    </row>
    <row r="6">
      <c r="A6" s="64" t="s">
        <v>71</v>
      </c>
      <c r="B6" s="65">
        <v>166.0</v>
      </c>
      <c r="C6" s="66">
        <v>0.1758</v>
      </c>
      <c r="D6" s="38"/>
    </row>
    <row r="7">
      <c r="A7" s="64" t="s">
        <v>72</v>
      </c>
      <c r="B7" s="65">
        <v>38.0</v>
      </c>
      <c r="C7" s="66">
        <v>0.0403</v>
      </c>
      <c r="D7" s="38"/>
    </row>
    <row r="8">
      <c r="A8" s="64" t="s">
        <v>73</v>
      </c>
      <c r="B8" s="65">
        <v>76.0</v>
      </c>
      <c r="C8" s="66">
        <v>0.0805</v>
      </c>
      <c r="D8" s="38"/>
    </row>
    <row r="9">
      <c r="A9" s="64" t="s">
        <v>74</v>
      </c>
      <c r="B9" s="65">
        <v>45.0</v>
      </c>
      <c r="C9" s="66">
        <v>0.0477</v>
      </c>
      <c r="D9" s="38"/>
    </row>
    <row r="10">
      <c r="A10" s="64" t="s">
        <v>75</v>
      </c>
      <c r="B10" s="65">
        <v>182.0</v>
      </c>
      <c r="C10" s="66">
        <v>0.1928</v>
      </c>
      <c r="D10" s="38"/>
    </row>
    <row r="11">
      <c r="A11" s="64" t="s">
        <v>76</v>
      </c>
      <c r="B11" s="65">
        <v>944.0</v>
      </c>
      <c r="C11" s="66">
        <v>1.0</v>
      </c>
      <c r="D11" s="38"/>
    </row>
    <row r="13">
      <c r="A13" s="60" t="s">
        <v>28</v>
      </c>
    </row>
    <row r="14">
      <c r="A14" s="7" t="s">
        <v>15</v>
      </c>
      <c r="B14" s="7">
        <f t="shared" ref="B14:B16" si="1">B3</f>
        <v>282</v>
      </c>
      <c r="C14" s="28">
        <f>(B14)/(B21)</f>
        <v>0.2987288136</v>
      </c>
    </row>
    <row r="15">
      <c r="A15" s="7" t="s">
        <v>31</v>
      </c>
      <c r="B15" s="7">
        <f t="shared" si="1"/>
        <v>139</v>
      </c>
      <c r="C15" s="28">
        <f>(B15)/(B21)</f>
        <v>0.1472457627</v>
      </c>
    </row>
    <row r="16">
      <c r="A16" s="7" t="s">
        <v>32</v>
      </c>
      <c r="B16" s="7">
        <f t="shared" si="1"/>
        <v>16</v>
      </c>
      <c r="C16" s="28">
        <f>(B16)/(B21)</f>
        <v>0.01694915254</v>
      </c>
    </row>
    <row r="17">
      <c r="A17" s="7" t="s">
        <v>21</v>
      </c>
      <c r="B17" s="7">
        <f>B10</f>
        <v>182</v>
      </c>
      <c r="C17" s="28">
        <f>(B17)/(B21)</f>
        <v>0.1927966102</v>
      </c>
    </row>
    <row r="18">
      <c r="A18" s="7" t="s">
        <v>22</v>
      </c>
      <c r="B18" s="7">
        <f>B6</f>
        <v>166</v>
      </c>
      <c r="C18" s="28">
        <f>(B18)/(B21)</f>
        <v>0.1758474576</v>
      </c>
    </row>
    <row r="19">
      <c r="A19" s="7" t="s">
        <v>23</v>
      </c>
      <c r="B19" s="7">
        <f>B7+B9</f>
        <v>83</v>
      </c>
      <c r="C19" s="28">
        <f>(B19)/(B21)</f>
        <v>0.08792372881</v>
      </c>
    </row>
    <row r="20">
      <c r="A20" s="7" t="s">
        <v>24</v>
      </c>
      <c r="B20" s="7">
        <f>B8</f>
        <v>76</v>
      </c>
      <c r="C20" s="28">
        <f>(B20)/(B21)</f>
        <v>0.08050847458</v>
      </c>
    </row>
    <row r="21">
      <c r="A21" s="30" t="s">
        <v>25</v>
      </c>
      <c r="B21" s="47">
        <f t="shared" ref="B21:C21" si="2">SUM(B14:B20)</f>
        <v>944</v>
      </c>
      <c r="C21" s="28">
        <f t="shared" si="2"/>
        <v>1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5"/>
  </cols>
  <sheetData>
    <row r="1">
      <c r="A1" s="25" t="s">
        <v>36</v>
      </c>
      <c r="B1" s="46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67" t="s">
        <v>77</v>
      </c>
      <c r="B2" s="68" t="s">
        <v>78</v>
      </c>
      <c r="C2" s="68" t="s">
        <v>79</v>
      </c>
      <c r="D2" s="68" t="s">
        <v>80</v>
      </c>
      <c r="G2" s="69" t="s">
        <v>81</v>
      </c>
    </row>
    <row r="3">
      <c r="A3" s="70">
        <v>1.0</v>
      </c>
      <c r="B3" s="71" t="s">
        <v>82</v>
      </c>
      <c r="C3" s="72" t="s">
        <v>83</v>
      </c>
      <c r="D3" s="73">
        <v>12.0</v>
      </c>
      <c r="G3" s="69" t="s">
        <v>84</v>
      </c>
    </row>
    <row r="4">
      <c r="A4" s="70">
        <v>1.0</v>
      </c>
      <c r="B4" s="71" t="s">
        <v>82</v>
      </c>
      <c r="C4" s="72" t="s">
        <v>85</v>
      </c>
      <c r="D4" s="73">
        <v>1.0</v>
      </c>
      <c r="G4" s="69" t="s">
        <v>86</v>
      </c>
    </row>
    <row r="5">
      <c r="A5" s="70">
        <v>1.0</v>
      </c>
      <c r="B5" s="71" t="s">
        <v>82</v>
      </c>
      <c r="C5" s="72" t="s">
        <v>87</v>
      </c>
      <c r="D5" s="73">
        <v>1.0</v>
      </c>
      <c r="G5" s="69" t="s">
        <v>88</v>
      </c>
    </row>
    <row r="6">
      <c r="A6" s="70">
        <v>1.0</v>
      </c>
      <c r="B6" s="71" t="s">
        <v>89</v>
      </c>
      <c r="C6" s="72" t="s">
        <v>90</v>
      </c>
      <c r="D6" s="73">
        <v>1.0</v>
      </c>
      <c r="G6" s="69" t="s">
        <v>91</v>
      </c>
    </row>
    <row r="7">
      <c r="A7" s="70">
        <v>1.0</v>
      </c>
      <c r="B7" s="71" t="s">
        <v>89</v>
      </c>
      <c r="C7" s="72" t="s">
        <v>87</v>
      </c>
      <c r="D7" s="73">
        <v>3.0</v>
      </c>
      <c r="G7" s="69" t="s">
        <v>92</v>
      </c>
    </row>
    <row r="8">
      <c r="A8" s="70">
        <v>1.0</v>
      </c>
      <c r="B8" s="71" t="s">
        <v>93</v>
      </c>
      <c r="C8" s="72" t="s">
        <v>87</v>
      </c>
      <c r="D8" s="73">
        <v>1.0</v>
      </c>
      <c r="G8" s="69" t="s">
        <v>94</v>
      </c>
    </row>
    <row r="9">
      <c r="A9" s="70">
        <v>1.0</v>
      </c>
      <c r="B9" s="71" t="s">
        <v>95</v>
      </c>
      <c r="C9" s="72" t="s">
        <v>85</v>
      </c>
      <c r="D9" s="73">
        <v>1.0</v>
      </c>
      <c r="G9" s="69" t="s">
        <v>96</v>
      </c>
    </row>
    <row r="10">
      <c r="A10" s="70">
        <v>1.0</v>
      </c>
      <c r="B10" s="71" t="s">
        <v>97</v>
      </c>
      <c r="C10" s="72" t="s">
        <v>83</v>
      </c>
      <c r="D10" s="73">
        <v>1.0</v>
      </c>
    </row>
    <row r="11">
      <c r="A11" s="70">
        <v>2.0</v>
      </c>
      <c r="B11" s="71" t="s">
        <v>82</v>
      </c>
      <c r="C11" s="72" t="s">
        <v>87</v>
      </c>
      <c r="D11" s="73">
        <v>1.0</v>
      </c>
    </row>
    <row r="12">
      <c r="A12" s="70">
        <v>2.0</v>
      </c>
      <c r="B12" s="71" t="s">
        <v>82</v>
      </c>
      <c r="C12" s="72" t="s">
        <v>98</v>
      </c>
      <c r="D12" s="73">
        <v>2.0</v>
      </c>
    </row>
    <row r="13">
      <c r="A13" s="70">
        <v>2.0</v>
      </c>
      <c r="B13" s="71" t="s">
        <v>99</v>
      </c>
      <c r="C13" s="72" t="s">
        <v>85</v>
      </c>
      <c r="D13" s="73">
        <v>1.0</v>
      </c>
    </row>
    <row r="14">
      <c r="A14" s="70">
        <v>2.0</v>
      </c>
      <c r="B14" s="71" t="s">
        <v>99</v>
      </c>
      <c r="C14" s="72" t="s">
        <v>87</v>
      </c>
      <c r="D14" s="73">
        <v>3.0</v>
      </c>
    </row>
    <row r="15">
      <c r="A15" s="70">
        <v>2.0</v>
      </c>
      <c r="B15" s="71" t="s">
        <v>100</v>
      </c>
      <c r="C15" s="72" t="s">
        <v>87</v>
      </c>
      <c r="D15" s="73">
        <v>1.0</v>
      </c>
    </row>
    <row r="16">
      <c r="A16" s="70">
        <v>2.0</v>
      </c>
      <c r="B16" s="71" t="s">
        <v>101</v>
      </c>
      <c r="C16" s="72" t="s">
        <v>90</v>
      </c>
      <c r="D16" s="73">
        <v>1.0</v>
      </c>
    </row>
    <row r="17">
      <c r="A17" s="70">
        <v>2.0</v>
      </c>
      <c r="B17" s="71" t="s">
        <v>102</v>
      </c>
      <c r="C17" s="72" t="s">
        <v>83</v>
      </c>
      <c r="D17" s="73">
        <v>2.0</v>
      </c>
    </row>
    <row r="18">
      <c r="A18" s="70">
        <v>2.0</v>
      </c>
      <c r="B18" s="71" t="s">
        <v>102</v>
      </c>
      <c r="C18" s="72" t="s">
        <v>87</v>
      </c>
      <c r="D18" s="73">
        <v>1.0</v>
      </c>
    </row>
    <row r="19">
      <c r="A19" s="70">
        <v>2.0</v>
      </c>
      <c r="B19" s="71" t="s">
        <v>102</v>
      </c>
      <c r="C19" s="72" t="s">
        <v>98</v>
      </c>
      <c r="D19" s="73">
        <v>2.0</v>
      </c>
    </row>
    <row r="20">
      <c r="A20" s="70">
        <v>2.0</v>
      </c>
      <c r="B20" s="71" t="s">
        <v>89</v>
      </c>
      <c r="C20" s="72" t="s">
        <v>90</v>
      </c>
      <c r="D20" s="73">
        <v>3.0</v>
      </c>
    </row>
    <row r="21">
      <c r="A21" s="70">
        <v>2.0</v>
      </c>
      <c r="B21" s="71" t="s">
        <v>89</v>
      </c>
      <c r="C21" s="72" t="s">
        <v>87</v>
      </c>
      <c r="D21" s="73">
        <v>3.0</v>
      </c>
    </row>
    <row r="22">
      <c r="A22" s="70">
        <v>2.0</v>
      </c>
      <c r="B22" s="71" t="s">
        <v>93</v>
      </c>
      <c r="C22" s="72" t="s">
        <v>87</v>
      </c>
      <c r="D22" s="73">
        <v>6.0</v>
      </c>
    </row>
    <row r="23">
      <c r="A23" s="70">
        <v>2.0</v>
      </c>
      <c r="B23" s="71" t="s">
        <v>93</v>
      </c>
      <c r="C23" s="72" t="s">
        <v>103</v>
      </c>
      <c r="D23" s="73">
        <v>1.0</v>
      </c>
    </row>
    <row r="24">
      <c r="A24" s="70">
        <v>2.0</v>
      </c>
      <c r="B24" s="71" t="s">
        <v>95</v>
      </c>
      <c r="C24" s="72" t="s">
        <v>87</v>
      </c>
      <c r="D24" s="73">
        <v>1.0</v>
      </c>
    </row>
    <row r="25">
      <c r="A25" s="70">
        <v>2.0</v>
      </c>
      <c r="B25" s="71" t="s">
        <v>95</v>
      </c>
      <c r="C25" s="72" t="s">
        <v>98</v>
      </c>
      <c r="D25" s="73">
        <v>1.0</v>
      </c>
    </row>
    <row r="26">
      <c r="A26" s="70">
        <v>2.0</v>
      </c>
      <c r="B26" s="71" t="s">
        <v>97</v>
      </c>
      <c r="C26" s="72" t="s">
        <v>83</v>
      </c>
      <c r="D26" s="73">
        <v>6.0</v>
      </c>
    </row>
    <row r="27">
      <c r="A27" s="70">
        <v>2.0</v>
      </c>
      <c r="B27" s="71" t="s">
        <v>104</v>
      </c>
      <c r="C27" s="72" t="s">
        <v>87</v>
      </c>
      <c r="D27" s="73">
        <v>9.0</v>
      </c>
    </row>
    <row r="28">
      <c r="A28" s="70">
        <v>2.0</v>
      </c>
      <c r="B28" s="71" t="s">
        <v>104</v>
      </c>
      <c r="C28" s="72" t="s">
        <v>103</v>
      </c>
      <c r="D28" s="73">
        <v>2.0</v>
      </c>
    </row>
    <row r="29">
      <c r="A29" s="70">
        <v>3.0</v>
      </c>
      <c r="B29" s="71" t="s">
        <v>82</v>
      </c>
      <c r="C29" s="72" t="s">
        <v>83</v>
      </c>
      <c r="D29" s="73">
        <v>80.0</v>
      </c>
    </row>
    <row r="30">
      <c r="A30" s="70">
        <v>3.0</v>
      </c>
      <c r="B30" s="71" t="s">
        <v>82</v>
      </c>
      <c r="C30" s="72" t="s">
        <v>85</v>
      </c>
      <c r="D30" s="73">
        <v>7.0</v>
      </c>
    </row>
    <row r="31">
      <c r="A31" s="70">
        <v>3.0</v>
      </c>
      <c r="B31" s="71" t="s">
        <v>82</v>
      </c>
      <c r="C31" s="72" t="s">
        <v>87</v>
      </c>
      <c r="D31" s="73">
        <v>3.0</v>
      </c>
    </row>
    <row r="32">
      <c r="A32" s="70">
        <v>3.0</v>
      </c>
      <c r="B32" s="71" t="s">
        <v>82</v>
      </c>
      <c r="C32" s="72" t="s">
        <v>105</v>
      </c>
      <c r="D32" s="73">
        <v>1.0</v>
      </c>
    </row>
    <row r="33">
      <c r="A33" s="70">
        <v>3.0</v>
      </c>
      <c r="B33" s="71" t="s">
        <v>82</v>
      </c>
      <c r="C33" s="72" t="s">
        <v>98</v>
      </c>
      <c r="D33" s="73">
        <v>2.0</v>
      </c>
    </row>
    <row r="34">
      <c r="A34" s="70">
        <v>3.0</v>
      </c>
      <c r="B34" s="71" t="s">
        <v>106</v>
      </c>
      <c r="C34" s="72" t="s">
        <v>83</v>
      </c>
      <c r="D34" s="73">
        <v>5.0</v>
      </c>
    </row>
    <row r="35">
      <c r="A35" s="70">
        <v>3.0</v>
      </c>
      <c r="B35" s="71" t="s">
        <v>99</v>
      </c>
      <c r="C35" s="72" t="s">
        <v>85</v>
      </c>
      <c r="D35" s="73">
        <v>1.0</v>
      </c>
    </row>
    <row r="36">
      <c r="A36" s="70">
        <v>3.0</v>
      </c>
      <c r="B36" s="71" t="s">
        <v>99</v>
      </c>
      <c r="C36" s="72" t="s">
        <v>87</v>
      </c>
      <c r="D36" s="73">
        <v>4.0</v>
      </c>
    </row>
    <row r="37">
      <c r="A37" s="70">
        <v>3.0</v>
      </c>
      <c r="B37" s="71" t="s">
        <v>100</v>
      </c>
      <c r="C37" s="72" t="s">
        <v>90</v>
      </c>
      <c r="D37" s="73">
        <v>2.0</v>
      </c>
    </row>
    <row r="38">
      <c r="A38" s="70">
        <v>3.0</v>
      </c>
      <c r="B38" s="71" t="s">
        <v>100</v>
      </c>
      <c r="C38" s="72" t="s">
        <v>87</v>
      </c>
      <c r="D38" s="73">
        <v>5.0</v>
      </c>
    </row>
    <row r="39">
      <c r="A39" s="70">
        <v>3.0</v>
      </c>
      <c r="B39" s="71" t="s">
        <v>101</v>
      </c>
      <c r="C39" s="72" t="s">
        <v>90</v>
      </c>
      <c r="D39" s="73">
        <v>1.0</v>
      </c>
    </row>
    <row r="40">
      <c r="A40" s="70">
        <v>3.0</v>
      </c>
      <c r="B40" s="71" t="s">
        <v>102</v>
      </c>
      <c r="C40" s="72" t="s">
        <v>83</v>
      </c>
      <c r="D40" s="73">
        <v>7.0</v>
      </c>
    </row>
    <row r="41">
      <c r="A41" s="70">
        <v>3.0</v>
      </c>
      <c r="B41" s="71" t="s">
        <v>102</v>
      </c>
      <c r="C41" s="72" t="s">
        <v>87</v>
      </c>
      <c r="D41" s="73">
        <v>3.0</v>
      </c>
    </row>
    <row r="42">
      <c r="A42" s="70">
        <v>3.0</v>
      </c>
      <c r="B42" s="71" t="s">
        <v>102</v>
      </c>
      <c r="C42" s="72" t="s">
        <v>98</v>
      </c>
      <c r="D42" s="73">
        <v>5.0</v>
      </c>
    </row>
    <row r="43">
      <c r="A43" s="70">
        <v>3.0</v>
      </c>
      <c r="B43" s="71" t="s">
        <v>89</v>
      </c>
      <c r="C43" s="72" t="s">
        <v>83</v>
      </c>
      <c r="D43" s="73">
        <v>5.0</v>
      </c>
    </row>
    <row r="44">
      <c r="A44" s="70">
        <v>3.0</v>
      </c>
      <c r="B44" s="71" t="s">
        <v>89</v>
      </c>
      <c r="C44" s="72" t="s">
        <v>90</v>
      </c>
      <c r="D44" s="73">
        <v>2.0</v>
      </c>
    </row>
    <row r="45">
      <c r="A45" s="70">
        <v>3.0</v>
      </c>
      <c r="B45" s="71" t="s">
        <v>89</v>
      </c>
      <c r="C45" s="72" t="s">
        <v>87</v>
      </c>
      <c r="D45" s="73">
        <v>3.0</v>
      </c>
    </row>
    <row r="46">
      <c r="A46" s="70">
        <v>3.0</v>
      </c>
      <c r="B46" s="71" t="s">
        <v>93</v>
      </c>
      <c r="C46" s="72" t="s">
        <v>87</v>
      </c>
      <c r="D46" s="73">
        <v>7.0</v>
      </c>
    </row>
    <row r="47">
      <c r="A47" s="70">
        <v>3.0</v>
      </c>
      <c r="B47" s="71" t="s">
        <v>95</v>
      </c>
      <c r="C47" s="72" t="s">
        <v>85</v>
      </c>
      <c r="D47" s="73">
        <v>3.0</v>
      </c>
    </row>
    <row r="48">
      <c r="A48" s="70">
        <v>3.0</v>
      </c>
      <c r="B48" s="71" t="s">
        <v>95</v>
      </c>
      <c r="C48" s="72" t="s">
        <v>87</v>
      </c>
      <c r="D48" s="73">
        <v>2.0</v>
      </c>
    </row>
    <row r="49">
      <c r="A49" s="70">
        <v>3.0</v>
      </c>
      <c r="B49" s="71" t="s">
        <v>95</v>
      </c>
      <c r="C49" s="72" t="s">
        <v>98</v>
      </c>
      <c r="D49" s="73">
        <v>6.0</v>
      </c>
    </row>
    <row r="50">
      <c r="A50" s="70">
        <v>3.0</v>
      </c>
      <c r="B50" s="71" t="s">
        <v>97</v>
      </c>
      <c r="C50" s="72" t="s">
        <v>83</v>
      </c>
      <c r="D50" s="73">
        <v>16.0</v>
      </c>
    </row>
    <row r="51">
      <c r="A51" s="70">
        <v>3.0</v>
      </c>
      <c r="B51" s="71" t="s">
        <v>104</v>
      </c>
      <c r="C51" s="72" t="s">
        <v>87</v>
      </c>
      <c r="D51" s="73">
        <v>3.0</v>
      </c>
    </row>
    <row r="52">
      <c r="A52" s="70">
        <v>3.0</v>
      </c>
      <c r="B52" s="71" t="s">
        <v>104</v>
      </c>
      <c r="C52" s="72" t="s">
        <v>103</v>
      </c>
      <c r="D52" s="73">
        <v>1.0</v>
      </c>
    </row>
    <row r="53">
      <c r="A53" s="70">
        <v>4.0</v>
      </c>
      <c r="B53" s="71" t="s">
        <v>82</v>
      </c>
      <c r="C53" s="72" t="s">
        <v>83</v>
      </c>
      <c r="D53" s="73">
        <v>23.0</v>
      </c>
    </row>
    <row r="54">
      <c r="A54" s="70">
        <v>4.0</v>
      </c>
      <c r="B54" s="71" t="s">
        <v>82</v>
      </c>
      <c r="C54" s="72" t="s">
        <v>105</v>
      </c>
      <c r="D54" s="73">
        <v>2.0</v>
      </c>
    </row>
    <row r="55">
      <c r="A55" s="70">
        <v>4.0</v>
      </c>
      <c r="B55" s="71" t="s">
        <v>99</v>
      </c>
      <c r="C55" s="72" t="s">
        <v>87</v>
      </c>
      <c r="D55" s="73">
        <v>3.0</v>
      </c>
    </row>
    <row r="56">
      <c r="A56" s="70">
        <v>4.0</v>
      </c>
      <c r="B56" s="71" t="s">
        <v>101</v>
      </c>
      <c r="C56" s="72" t="s">
        <v>90</v>
      </c>
      <c r="D56" s="73">
        <v>2.0</v>
      </c>
    </row>
    <row r="57">
      <c r="A57" s="70">
        <v>4.0</v>
      </c>
      <c r="B57" s="71" t="s">
        <v>102</v>
      </c>
      <c r="C57" s="72" t="s">
        <v>83</v>
      </c>
      <c r="D57" s="73">
        <v>7.0</v>
      </c>
    </row>
    <row r="58">
      <c r="A58" s="70">
        <v>4.0</v>
      </c>
      <c r="B58" s="71" t="s">
        <v>102</v>
      </c>
      <c r="C58" s="72" t="s">
        <v>105</v>
      </c>
      <c r="D58" s="73">
        <v>1.0</v>
      </c>
    </row>
    <row r="59">
      <c r="A59" s="70">
        <v>4.0</v>
      </c>
      <c r="B59" s="71" t="s">
        <v>89</v>
      </c>
      <c r="C59" s="72" t="s">
        <v>83</v>
      </c>
      <c r="D59" s="73">
        <v>5.0</v>
      </c>
    </row>
    <row r="60">
      <c r="A60" s="70">
        <v>4.0</v>
      </c>
      <c r="B60" s="71" t="s">
        <v>89</v>
      </c>
      <c r="C60" s="72" t="s">
        <v>90</v>
      </c>
      <c r="D60" s="73">
        <v>1.0</v>
      </c>
    </row>
    <row r="61">
      <c r="A61" s="70">
        <v>4.0</v>
      </c>
      <c r="B61" s="71" t="s">
        <v>89</v>
      </c>
      <c r="C61" s="72" t="s">
        <v>87</v>
      </c>
      <c r="D61" s="73">
        <v>2.0</v>
      </c>
    </row>
    <row r="62">
      <c r="A62" s="70">
        <v>4.0</v>
      </c>
      <c r="B62" s="71" t="s">
        <v>89</v>
      </c>
      <c r="C62" s="72" t="s">
        <v>105</v>
      </c>
      <c r="D62" s="73">
        <v>4.0</v>
      </c>
    </row>
    <row r="63">
      <c r="A63" s="70">
        <v>4.0</v>
      </c>
      <c r="B63" s="71" t="s">
        <v>93</v>
      </c>
      <c r="C63" s="72" t="s">
        <v>87</v>
      </c>
      <c r="D63" s="73">
        <v>3.0</v>
      </c>
    </row>
    <row r="64">
      <c r="A64" s="70">
        <v>4.0</v>
      </c>
      <c r="B64" s="71" t="s">
        <v>93</v>
      </c>
      <c r="C64" s="72" t="s">
        <v>103</v>
      </c>
      <c r="D64" s="73">
        <v>2.0</v>
      </c>
    </row>
    <row r="65">
      <c r="A65" s="70">
        <v>4.0</v>
      </c>
      <c r="B65" s="71" t="s">
        <v>97</v>
      </c>
      <c r="C65" s="72" t="s">
        <v>83</v>
      </c>
      <c r="D65" s="73">
        <v>5.0</v>
      </c>
    </row>
    <row r="66">
      <c r="A66" s="70">
        <v>4.0</v>
      </c>
      <c r="B66" s="71" t="s">
        <v>104</v>
      </c>
      <c r="C66" s="72" t="s">
        <v>87</v>
      </c>
      <c r="D66" s="73">
        <v>5.0</v>
      </c>
    </row>
    <row r="67">
      <c r="A67" s="70">
        <v>5.0</v>
      </c>
      <c r="B67" s="71" t="s">
        <v>82</v>
      </c>
      <c r="C67" s="72" t="s">
        <v>83</v>
      </c>
      <c r="D67" s="73">
        <v>16.0</v>
      </c>
    </row>
    <row r="68">
      <c r="A68" s="70">
        <v>5.0</v>
      </c>
      <c r="B68" s="71" t="s">
        <v>82</v>
      </c>
      <c r="C68" s="72" t="s">
        <v>85</v>
      </c>
      <c r="D68" s="73">
        <v>1.0</v>
      </c>
    </row>
    <row r="69">
      <c r="A69" s="70">
        <v>5.0</v>
      </c>
      <c r="B69" s="71" t="s">
        <v>82</v>
      </c>
      <c r="C69" s="72" t="s">
        <v>87</v>
      </c>
      <c r="D69" s="73">
        <v>3.0</v>
      </c>
    </row>
    <row r="70">
      <c r="A70" s="70">
        <v>5.0</v>
      </c>
      <c r="B70" s="71" t="s">
        <v>82</v>
      </c>
      <c r="C70" s="72" t="s">
        <v>105</v>
      </c>
      <c r="D70" s="73">
        <v>3.0</v>
      </c>
    </row>
    <row r="71">
      <c r="A71" s="70">
        <v>5.0</v>
      </c>
      <c r="B71" s="71" t="s">
        <v>82</v>
      </c>
      <c r="C71" s="72" t="s">
        <v>98</v>
      </c>
      <c r="D71" s="73">
        <v>1.0</v>
      </c>
    </row>
    <row r="72">
      <c r="A72" s="70">
        <v>5.0</v>
      </c>
      <c r="B72" s="71" t="s">
        <v>99</v>
      </c>
      <c r="C72" s="72" t="s">
        <v>85</v>
      </c>
      <c r="D72" s="73">
        <v>1.0</v>
      </c>
    </row>
    <row r="73">
      <c r="A73" s="70">
        <v>5.0</v>
      </c>
      <c r="B73" s="71" t="s">
        <v>99</v>
      </c>
      <c r="C73" s="72" t="s">
        <v>87</v>
      </c>
      <c r="D73" s="73">
        <v>1.0</v>
      </c>
    </row>
    <row r="74">
      <c r="A74" s="70">
        <v>5.0</v>
      </c>
      <c r="B74" s="71" t="s">
        <v>102</v>
      </c>
      <c r="C74" s="72" t="s">
        <v>83</v>
      </c>
      <c r="D74" s="73">
        <v>4.0</v>
      </c>
    </row>
    <row r="75">
      <c r="A75" s="70">
        <v>5.0</v>
      </c>
      <c r="B75" s="71" t="s">
        <v>102</v>
      </c>
      <c r="C75" s="72" t="s">
        <v>87</v>
      </c>
      <c r="D75" s="73">
        <v>2.0</v>
      </c>
    </row>
    <row r="76">
      <c r="A76" s="70">
        <v>5.0</v>
      </c>
      <c r="B76" s="71" t="s">
        <v>89</v>
      </c>
      <c r="C76" s="72" t="s">
        <v>83</v>
      </c>
      <c r="D76" s="73">
        <v>1.0</v>
      </c>
    </row>
    <row r="77">
      <c r="A77" s="70">
        <v>5.0</v>
      </c>
      <c r="B77" s="71" t="s">
        <v>89</v>
      </c>
      <c r="C77" s="72" t="s">
        <v>90</v>
      </c>
      <c r="D77" s="73">
        <v>1.0</v>
      </c>
    </row>
    <row r="78">
      <c r="A78" s="70">
        <v>5.0</v>
      </c>
      <c r="B78" s="71" t="s">
        <v>89</v>
      </c>
      <c r="C78" s="72" t="s">
        <v>87</v>
      </c>
      <c r="D78" s="73">
        <v>2.0</v>
      </c>
    </row>
    <row r="79">
      <c r="A79" s="70">
        <v>5.0</v>
      </c>
      <c r="B79" s="71" t="s">
        <v>89</v>
      </c>
      <c r="C79" s="72" t="s">
        <v>105</v>
      </c>
      <c r="D79" s="73">
        <v>1.0</v>
      </c>
    </row>
    <row r="80">
      <c r="A80" s="70">
        <v>5.0</v>
      </c>
      <c r="B80" s="71" t="s">
        <v>93</v>
      </c>
      <c r="C80" s="72" t="s">
        <v>103</v>
      </c>
      <c r="D80" s="73">
        <v>1.0</v>
      </c>
    </row>
    <row r="81">
      <c r="A81" s="70">
        <v>5.0</v>
      </c>
      <c r="B81" s="71" t="s">
        <v>95</v>
      </c>
      <c r="C81" s="72" t="s">
        <v>87</v>
      </c>
      <c r="D81" s="73">
        <v>1.0</v>
      </c>
    </row>
    <row r="82">
      <c r="A82" s="70">
        <v>5.0</v>
      </c>
      <c r="B82" s="71" t="s">
        <v>97</v>
      </c>
      <c r="C82" s="72" t="s">
        <v>83</v>
      </c>
      <c r="D82" s="73">
        <v>5.0</v>
      </c>
    </row>
    <row r="83">
      <c r="A83" s="70">
        <v>5.0</v>
      </c>
      <c r="B83" s="71" t="s">
        <v>104</v>
      </c>
      <c r="C83" s="72" t="s">
        <v>87</v>
      </c>
      <c r="D83" s="73">
        <v>5.0</v>
      </c>
    </row>
    <row r="84">
      <c r="A84" s="70">
        <v>5.0</v>
      </c>
      <c r="B84" s="71" t="s">
        <v>104</v>
      </c>
      <c r="C84" s="72" t="s">
        <v>103</v>
      </c>
      <c r="D84" s="73">
        <v>1.0</v>
      </c>
    </row>
    <row r="85">
      <c r="A85" s="70">
        <v>6.0</v>
      </c>
      <c r="B85" s="71" t="s">
        <v>82</v>
      </c>
      <c r="C85" s="72" t="s">
        <v>83</v>
      </c>
      <c r="D85" s="73">
        <v>24.0</v>
      </c>
    </row>
    <row r="86">
      <c r="A86" s="70">
        <v>6.0</v>
      </c>
      <c r="B86" s="71" t="s">
        <v>82</v>
      </c>
      <c r="C86" s="72" t="s">
        <v>85</v>
      </c>
      <c r="D86" s="73">
        <v>1.0</v>
      </c>
    </row>
    <row r="87">
      <c r="A87" s="70">
        <v>6.0</v>
      </c>
      <c r="B87" s="71" t="s">
        <v>82</v>
      </c>
      <c r="C87" s="72" t="s">
        <v>87</v>
      </c>
      <c r="D87" s="73">
        <v>1.0</v>
      </c>
    </row>
    <row r="88">
      <c r="A88" s="70">
        <v>6.0</v>
      </c>
      <c r="B88" s="71" t="s">
        <v>82</v>
      </c>
      <c r="C88" s="72" t="s">
        <v>105</v>
      </c>
      <c r="D88" s="73">
        <v>1.0</v>
      </c>
    </row>
    <row r="89">
      <c r="A89" s="70">
        <v>6.0</v>
      </c>
      <c r="B89" s="71" t="s">
        <v>99</v>
      </c>
      <c r="C89" s="72" t="s">
        <v>85</v>
      </c>
      <c r="D89" s="73">
        <v>2.0</v>
      </c>
    </row>
    <row r="90">
      <c r="A90" s="70">
        <v>6.0</v>
      </c>
      <c r="B90" s="71" t="s">
        <v>100</v>
      </c>
      <c r="C90" s="72" t="s">
        <v>87</v>
      </c>
      <c r="D90" s="73">
        <v>1.0</v>
      </c>
    </row>
    <row r="91">
      <c r="A91" s="70">
        <v>6.0</v>
      </c>
      <c r="B91" s="71" t="s">
        <v>102</v>
      </c>
      <c r="C91" s="72" t="s">
        <v>87</v>
      </c>
      <c r="D91" s="73">
        <v>1.0</v>
      </c>
    </row>
    <row r="92">
      <c r="A92" s="70">
        <v>6.0</v>
      </c>
      <c r="B92" s="71" t="s">
        <v>102</v>
      </c>
      <c r="C92" s="72" t="s">
        <v>98</v>
      </c>
      <c r="D92" s="73">
        <v>1.0</v>
      </c>
    </row>
    <row r="93">
      <c r="A93" s="70">
        <v>6.0</v>
      </c>
      <c r="B93" s="71" t="s">
        <v>89</v>
      </c>
      <c r="C93" s="72" t="s">
        <v>83</v>
      </c>
      <c r="D93" s="73">
        <v>2.0</v>
      </c>
    </row>
    <row r="94">
      <c r="A94" s="70">
        <v>6.0</v>
      </c>
      <c r="B94" s="71" t="s">
        <v>89</v>
      </c>
      <c r="C94" s="72" t="s">
        <v>87</v>
      </c>
      <c r="D94" s="73">
        <v>2.0</v>
      </c>
    </row>
    <row r="95">
      <c r="A95" s="70">
        <v>6.0</v>
      </c>
      <c r="B95" s="71" t="s">
        <v>89</v>
      </c>
      <c r="C95" s="72" t="s">
        <v>105</v>
      </c>
      <c r="D95" s="73">
        <v>2.0</v>
      </c>
    </row>
    <row r="96">
      <c r="A96" s="70">
        <v>6.0</v>
      </c>
      <c r="B96" s="71" t="s">
        <v>93</v>
      </c>
      <c r="C96" s="72" t="s">
        <v>87</v>
      </c>
      <c r="D96" s="73">
        <v>6.0</v>
      </c>
    </row>
    <row r="97">
      <c r="A97" s="70">
        <v>6.0</v>
      </c>
      <c r="B97" s="71" t="s">
        <v>93</v>
      </c>
      <c r="C97" s="72" t="s">
        <v>103</v>
      </c>
      <c r="D97" s="73">
        <v>1.0</v>
      </c>
    </row>
    <row r="98">
      <c r="A98" s="70">
        <v>6.0</v>
      </c>
      <c r="B98" s="71" t="s">
        <v>95</v>
      </c>
      <c r="C98" s="72" t="s">
        <v>85</v>
      </c>
      <c r="D98" s="73">
        <v>3.0</v>
      </c>
    </row>
    <row r="99">
      <c r="A99" s="70">
        <v>6.0</v>
      </c>
      <c r="B99" s="71" t="s">
        <v>95</v>
      </c>
      <c r="C99" s="72" t="s">
        <v>87</v>
      </c>
      <c r="D99" s="73">
        <v>2.0</v>
      </c>
    </row>
    <row r="100">
      <c r="A100" s="70">
        <v>6.0</v>
      </c>
      <c r="B100" s="71" t="s">
        <v>95</v>
      </c>
      <c r="C100" s="72" t="s">
        <v>98</v>
      </c>
      <c r="D100" s="73">
        <v>1.0</v>
      </c>
    </row>
    <row r="101">
      <c r="A101" s="70">
        <v>6.0</v>
      </c>
      <c r="B101" s="71" t="s">
        <v>97</v>
      </c>
      <c r="C101" s="72" t="s">
        <v>83</v>
      </c>
      <c r="D101" s="73">
        <v>1.0</v>
      </c>
    </row>
    <row r="102">
      <c r="A102" s="70">
        <v>6.0</v>
      </c>
      <c r="B102" s="71" t="s">
        <v>104</v>
      </c>
      <c r="C102" s="72" t="s">
        <v>87</v>
      </c>
      <c r="D102" s="73">
        <v>5.0</v>
      </c>
    </row>
    <row r="103">
      <c r="A103" s="70">
        <v>6.0</v>
      </c>
      <c r="B103" s="71" t="s">
        <v>104</v>
      </c>
      <c r="C103" s="72" t="s">
        <v>103</v>
      </c>
      <c r="D103" s="73">
        <v>2.0</v>
      </c>
    </row>
    <row r="104">
      <c r="A104" s="70">
        <v>7.0</v>
      </c>
      <c r="B104" s="71" t="s">
        <v>82</v>
      </c>
      <c r="C104" s="72" t="s">
        <v>87</v>
      </c>
      <c r="D104" s="73">
        <v>1.0</v>
      </c>
    </row>
    <row r="105">
      <c r="A105" s="70">
        <v>7.0</v>
      </c>
      <c r="B105" s="71" t="s">
        <v>106</v>
      </c>
      <c r="C105" s="72" t="s">
        <v>83</v>
      </c>
      <c r="D105" s="73">
        <v>2.0</v>
      </c>
    </row>
    <row r="106">
      <c r="A106" s="70">
        <v>7.0</v>
      </c>
      <c r="B106" s="71" t="s">
        <v>99</v>
      </c>
      <c r="C106" s="72" t="s">
        <v>87</v>
      </c>
      <c r="D106" s="73">
        <v>2.0</v>
      </c>
    </row>
    <row r="107">
      <c r="A107" s="70">
        <v>7.0</v>
      </c>
      <c r="B107" s="71" t="s">
        <v>100</v>
      </c>
      <c r="C107" s="72" t="s">
        <v>87</v>
      </c>
      <c r="D107" s="73">
        <v>4.0</v>
      </c>
    </row>
    <row r="108">
      <c r="A108" s="70">
        <v>7.0</v>
      </c>
      <c r="B108" s="71" t="s">
        <v>101</v>
      </c>
      <c r="C108" s="72" t="s">
        <v>90</v>
      </c>
      <c r="D108" s="73">
        <v>2.0</v>
      </c>
    </row>
    <row r="109">
      <c r="A109" s="70">
        <v>7.0</v>
      </c>
      <c r="B109" s="71" t="s">
        <v>102</v>
      </c>
      <c r="C109" s="72" t="s">
        <v>83</v>
      </c>
      <c r="D109" s="73">
        <v>1.0</v>
      </c>
    </row>
    <row r="110">
      <c r="A110" s="70">
        <v>7.0</v>
      </c>
      <c r="B110" s="71" t="s">
        <v>102</v>
      </c>
      <c r="C110" s="72" t="s">
        <v>87</v>
      </c>
      <c r="D110" s="73">
        <v>4.0</v>
      </c>
    </row>
    <row r="111">
      <c r="A111" s="70">
        <v>7.0</v>
      </c>
      <c r="B111" s="71" t="s">
        <v>102</v>
      </c>
      <c r="C111" s="72" t="s">
        <v>98</v>
      </c>
      <c r="D111" s="73">
        <v>3.0</v>
      </c>
    </row>
    <row r="112">
      <c r="A112" s="70">
        <v>7.0</v>
      </c>
      <c r="B112" s="71" t="s">
        <v>89</v>
      </c>
      <c r="C112" s="72" t="s">
        <v>90</v>
      </c>
      <c r="D112" s="73">
        <v>2.0</v>
      </c>
    </row>
    <row r="113">
      <c r="A113" s="70">
        <v>7.0</v>
      </c>
      <c r="B113" s="71" t="s">
        <v>89</v>
      </c>
      <c r="C113" s="72" t="s">
        <v>87</v>
      </c>
      <c r="D113" s="73">
        <v>3.0</v>
      </c>
    </row>
    <row r="114">
      <c r="A114" s="70">
        <v>7.0</v>
      </c>
      <c r="B114" s="71" t="s">
        <v>93</v>
      </c>
      <c r="C114" s="72" t="s">
        <v>87</v>
      </c>
      <c r="D114" s="73">
        <v>2.0</v>
      </c>
    </row>
    <row r="115">
      <c r="A115" s="70">
        <v>7.0</v>
      </c>
      <c r="B115" s="71" t="s">
        <v>95</v>
      </c>
      <c r="C115" s="72" t="s">
        <v>85</v>
      </c>
      <c r="D115" s="73">
        <v>1.0</v>
      </c>
    </row>
    <row r="116">
      <c r="A116" s="70">
        <v>7.0</v>
      </c>
      <c r="B116" s="71" t="s">
        <v>97</v>
      </c>
      <c r="C116" s="72" t="s">
        <v>83</v>
      </c>
      <c r="D116" s="73">
        <v>7.0</v>
      </c>
    </row>
    <row r="117">
      <c r="A117" s="70">
        <v>7.0</v>
      </c>
      <c r="B117" s="71" t="s">
        <v>104</v>
      </c>
      <c r="C117" s="72" t="s">
        <v>87</v>
      </c>
      <c r="D117" s="73">
        <v>2.0</v>
      </c>
    </row>
    <row r="118">
      <c r="A118" s="70">
        <v>7.0</v>
      </c>
      <c r="B118" s="71" t="s">
        <v>104</v>
      </c>
      <c r="C118" s="72" t="s">
        <v>103</v>
      </c>
      <c r="D118" s="73">
        <v>1.0</v>
      </c>
    </row>
    <row r="119">
      <c r="A119" s="70">
        <v>8.0</v>
      </c>
      <c r="B119" s="71" t="s">
        <v>82</v>
      </c>
      <c r="C119" s="72" t="s">
        <v>83</v>
      </c>
      <c r="D119" s="73">
        <v>107.0</v>
      </c>
    </row>
    <row r="120">
      <c r="A120" s="70">
        <v>8.0</v>
      </c>
      <c r="B120" s="71" t="s">
        <v>82</v>
      </c>
      <c r="C120" s="72" t="s">
        <v>87</v>
      </c>
      <c r="D120" s="73">
        <v>3.0</v>
      </c>
    </row>
    <row r="121">
      <c r="A121" s="70">
        <v>8.0</v>
      </c>
      <c r="B121" s="71" t="s">
        <v>82</v>
      </c>
      <c r="C121" s="72" t="s">
        <v>105</v>
      </c>
      <c r="D121" s="73">
        <v>6.0</v>
      </c>
    </row>
    <row r="122">
      <c r="A122" s="70">
        <v>8.0</v>
      </c>
      <c r="B122" s="71" t="s">
        <v>82</v>
      </c>
      <c r="C122" s="72" t="s">
        <v>98</v>
      </c>
      <c r="D122" s="73">
        <v>7.0</v>
      </c>
    </row>
    <row r="123">
      <c r="A123" s="70">
        <v>8.0</v>
      </c>
      <c r="B123" s="71" t="s">
        <v>106</v>
      </c>
      <c r="C123" s="72" t="s">
        <v>83</v>
      </c>
      <c r="D123" s="73">
        <v>3.0</v>
      </c>
    </row>
    <row r="124">
      <c r="A124" s="70">
        <v>8.0</v>
      </c>
      <c r="B124" s="71" t="s">
        <v>99</v>
      </c>
      <c r="C124" s="72" t="s">
        <v>85</v>
      </c>
      <c r="D124" s="73">
        <v>5.0</v>
      </c>
    </row>
    <row r="125">
      <c r="A125" s="70">
        <v>8.0</v>
      </c>
      <c r="B125" s="71" t="s">
        <v>99</v>
      </c>
      <c r="C125" s="72" t="s">
        <v>87</v>
      </c>
      <c r="D125" s="73">
        <v>8.0</v>
      </c>
    </row>
    <row r="126">
      <c r="A126" s="70">
        <v>8.0</v>
      </c>
      <c r="B126" s="71" t="s">
        <v>100</v>
      </c>
      <c r="C126" s="72" t="s">
        <v>87</v>
      </c>
      <c r="D126" s="73">
        <v>6.0</v>
      </c>
    </row>
    <row r="127">
      <c r="A127" s="70">
        <v>8.0</v>
      </c>
      <c r="B127" s="71" t="s">
        <v>101</v>
      </c>
      <c r="C127" s="72" t="s">
        <v>90</v>
      </c>
      <c r="D127" s="73">
        <v>2.0</v>
      </c>
    </row>
    <row r="128">
      <c r="A128" s="70">
        <v>8.0</v>
      </c>
      <c r="B128" s="71" t="s">
        <v>102</v>
      </c>
      <c r="C128" s="72" t="s">
        <v>83</v>
      </c>
      <c r="D128" s="73">
        <v>13.0</v>
      </c>
    </row>
    <row r="129">
      <c r="A129" s="70">
        <v>8.0</v>
      </c>
      <c r="B129" s="71" t="s">
        <v>102</v>
      </c>
      <c r="C129" s="72" t="s">
        <v>87</v>
      </c>
      <c r="D129" s="73">
        <v>6.0</v>
      </c>
    </row>
    <row r="130">
      <c r="A130" s="70">
        <v>8.0</v>
      </c>
      <c r="B130" s="71" t="s">
        <v>102</v>
      </c>
      <c r="C130" s="72" t="s">
        <v>98</v>
      </c>
      <c r="D130" s="73">
        <v>18.0</v>
      </c>
    </row>
    <row r="131">
      <c r="A131" s="70">
        <v>8.0</v>
      </c>
      <c r="B131" s="71" t="s">
        <v>89</v>
      </c>
      <c r="C131" s="72" t="s">
        <v>83</v>
      </c>
      <c r="D131" s="73">
        <v>3.0</v>
      </c>
    </row>
    <row r="132">
      <c r="A132" s="70">
        <v>8.0</v>
      </c>
      <c r="B132" s="71" t="s">
        <v>89</v>
      </c>
      <c r="C132" s="72" t="s">
        <v>90</v>
      </c>
      <c r="D132" s="73">
        <v>7.0</v>
      </c>
    </row>
    <row r="133">
      <c r="A133" s="70">
        <v>8.0</v>
      </c>
      <c r="B133" s="71" t="s">
        <v>89</v>
      </c>
      <c r="C133" s="72" t="s">
        <v>87</v>
      </c>
      <c r="D133" s="73">
        <v>24.0</v>
      </c>
    </row>
    <row r="134">
      <c r="A134" s="70">
        <v>8.0</v>
      </c>
      <c r="B134" s="71" t="s">
        <v>89</v>
      </c>
      <c r="C134" s="72" t="s">
        <v>105</v>
      </c>
      <c r="D134" s="73">
        <v>4.0</v>
      </c>
    </row>
    <row r="135">
      <c r="A135" s="70">
        <v>8.0</v>
      </c>
      <c r="B135" s="71" t="s">
        <v>93</v>
      </c>
      <c r="C135" s="72" t="s">
        <v>87</v>
      </c>
      <c r="D135" s="73">
        <v>8.0</v>
      </c>
    </row>
    <row r="136">
      <c r="A136" s="70">
        <v>8.0</v>
      </c>
      <c r="B136" s="71" t="s">
        <v>93</v>
      </c>
      <c r="C136" s="72" t="s">
        <v>107</v>
      </c>
      <c r="D136" s="73">
        <v>1.0</v>
      </c>
    </row>
    <row r="137">
      <c r="A137" s="70">
        <v>8.0</v>
      </c>
      <c r="B137" s="71" t="s">
        <v>95</v>
      </c>
      <c r="C137" s="72" t="s">
        <v>85</v>
      </c>
      <c r="D137" s="73">
        <v>5.0</v>
      </c>
    </row>
    <row r="138">
      <c r="A138" s="70">
        <v>8.0</v>
      </c>
      <c r="B138" s="71" t="s">
        <v>95</v>
      </c>
      <c r="C138" s="72" t="s">
        <v>87</v>
      </c>
      <c r="D138" s="73">
        <v>5.0</v>
      </c>
    </row>
    <row r="139">
      <c r="A139" s="70">
        <v>8.0</v>
      </c>
      <c r="B139" s="71" t="s">
        <v>95</v>
      </c>
      <c r="C139" s="72" t="s">
        <v>98</v>
      </c>
      <c r="D139" s="73">
        <v>9.0</v>
      </c>
    </row>
    <row r="140">
      <c r="A140" s="70">
        <v>8.0</v>
      </c>
      <c r="B140" s="71" t="s">
        <v>95</v>
      </c>
      <c r="C140" s="72" t="s">
        <v>107</v>
      </c>
      <c r="D140" s="73">
        <v>1.0</v>
      </c>
    </row>
    <row r="141">
      <c r="A141" s="70">
        <v>8.0</v>
      </c>
      <c r="B141" s="71" t="s">
        <v>97</v>
      </c>
      <c r="C141" s="72" t="s">
        <v>83</v>
      </c>
      <c r="D141" s="73">
        <v>18.0</v>
      </c>
    </row>
    <row r="142">
      <c r="A142" s="70">
        <v>8.0</v>
      </c>
      <c r="B142" s="71" t="s">
        <v>104</v>
      </c>
      <c r="C142" s="72" t="s">
        <v>87</v>
      </c>
      <c r="D142" s="73">
        <v>13.0</v>
      </c>
    </row>
    <row r="143">
      <c r="A143" s="70">
        <v>8.0</v>
      </c>
      <c r="B143" s="71" t="s">
        <v>104</v>
      </c>
      <c r="C143" s="72" t="s">
        <v>103</v>
      </c>
      <c r="D143" s="73">
        <v>2.0</v>
      </c>
    </row>
    <row r="144">
      <c r="A144" s="70">
        <v>9.0</v>
      </c>
      <c r="B144" s="71" t="s">
        <v>82</v>
      </c>
      <c r="C144" s="72" t="s">
        <v>83</v>
      </c>
      <c r="D144" s="73">
        <v>32.0</v>
      </c>
    </row>
    <row r="145">
      <c r="A145" s="70">
        <v>9.0</v>
      </c>
      <c r="B145" s="71" t="s">
        <v>82</v>
      </c>
      <c r="C145" s="72" t="s">
        <v>85</v>
      </c>
      <c r="D145" s="73">
        <v>2.0</v>
      </c>
    </row>
    <row r="146">
      <c r="A146" s="70">
        <v>9.0</v>
      </c>
      <c r="B146" s="71" t="s">
        <v>82</v>
      </c>
      <c r="C146" s="72" t="s">
        <v>87</v>
      </c>
      <c r="D146" s="73">
        <v>2.0</v>
      </c>
    </row>
    <row r="147">
      <c r="A147" s="70">
        <v>9.0</v>
      </c>
      <c r="B147" s="71" t="s">
        <v>82</v>
      </c>
      <c r="C147" s="72" t="s">
        <v>105</v>
      </c>
      <c r="D147" s="73">
        <v>1.0</v>
      </c>
    </row>
    <row r="148">
      <c r="A148" s="70">
        <v>9.0</v>
      </c>
      <c r="B148" s="71" t="s">
        <v>82</v>
      </c>
      <c r="C148" s="72" t="s">
        <v>98</v>
      </c>
      <c r="D148" s="73">
        <v>3.0</v>
      </c>
    </row>
    <row r="149">
      <c r="A149" s="70">
        <v>9.0</v>
      </c>
      <c r="B149" s="71" t="s">
        <v>99</v>
      </c>
      <c r="C149" s="72" t="s">
        <v>85</v>
      </c>
      <c r="D149" s="73">
        <v>1.0</v>
      </c>
    </row>
    <row r="150">
      <c r="A150" s="70">
        <v>9.0</v>
      </c>
      <c r="B150" s="71" t="s">
        <v>99</v>
      </c>
      <c r="C150" s="72" t="s">
        <v>87</v>
      </c>
      <c r="D150" s="73">
        <v>3.0</v>
      </c>
    </row>
    <row r="151">
      <c r="A151" s="70">
        <v>9.0</v>
      </c>
      <c r="B151" s="71" t="s">
        <v>100</v>
      </c>
      <c r="C151" s="72" t="s">
        <v>87</v>
      </c>
      <c r="D151" s="73">
        <v>1.0</v>
      </c>
    </row>
    <row r="152">
      <c r="A152" s="70">
        <v>9.0</v>
      </c>
      <c r="B152" s="71" t="s">
        <v>101</v>
      </c>
      <c r="C152" s="72" t="s">
        <v>90</v>
      </c>
      <c r="D152" s="73">
        <v>1.0</v>
      </c>
    </row>
    <row r="153">
      <c r="A153" s="70">
        <v>9.0</v>
      </c>
      <c r="B153" s="71" t="s">
        <v>102</v>
      </c>
      <c r="C153" s="72" t="s">
        <v>83</v>
      </c>
      <c r="D153" s="73">
        <v>3.0</v>
      </c>
    </row>
    <row r="154">
      <c r="A154" s="70">
        <v>9.0</v>
      </c>
      <c r="B154" s="71" t="s">
        <v>102</v>
      </c>
      <c r="C154" s="72" t="s">
        <v>85</v>
      </c>
      <c r="D154" s="73">
        <v>1.0</v>
      </c>
    </row>
    <row r="155">
      <c r="A155" s="70">
        <v>9.0</v>
      </c>
      <c r="B155" s="71" t="s">
        <v>102</v>
      </c>
      <c r="C155" s="72" t="s">
        <v>87</v>
      </c>
      <c r="D155" s="73">
        <v>4.0</v>
      </c>
    </row>
    <row r="156">
      <c r="A156" s="70">
        <v>9.0</v>
      </c>
      <c r="B156" s="71" t="s">
        <v>89</v>
      </c>
      <c r="C156" s="72" t="s">
        <v>83</v>
      </c>
      <c r="D156" s="73">
        <v>4.0</v>
      </c>
    </row>
    <row r="157">
      <c r="A157" s="70">
        <v>9.0</v>
      </c>
      <c r="B157" s="71" t="s">
        <v>89</v>
      </c>
      <c r="C157" s="72" t="s">
        <v>90</v>
      </c>
      <c r="D157" s="73">
        <v>1.0</v>
      </c>
    </row>
    <row r="158">
      <c r="A158" s="70">
        <v>9.0</v>
      </c>
      <c r="B158" s="71" t="s">
        <v>89</v>
      </c>
      <c r="C158" s="72" t="s">
        <v>87</v>
      </c>
      <c r="D158" s="73">
        <v>8.0</v>
      </c>
    </row>
    <row r="159">
      <c r="A159" s="70">
        <v>9.0</v>
      </c>
      <c r="B159" s="71" t="s">
        <v>93</v>
      </c>
      <c r="C159" s="72" t="s">
        <v>87</v>
      </c>
      <c r="D159" s="73">
        <v>2.0</v>
      </c>
    </row>
    <row r="160">
      <c r="A160" s="70">
        <v>9.0</v>
      </c>
      <c r="B160" s="71" t="s">
        <v>93</v>
      </c>
      <c r="C160" s="72" t="s">
        <v>103</v>
      </c>
      <c r="D160" s="73">
        <v>1.0</v>
      </c>
    </row>
    <row r="161">
      <c r="A161" s="70">
        <v>9.0</v>
      </c>
      <c r="B161" s="71" t="s">
        <v>95</v>
      </c>
      <c r="C161" s="72" t="s">
        <v>85</v>
      </c>
      <c r="D161" s="73">
        <v>2.0</v>
      </c>
    </row>
    <row r="162">
      <c r="A162" s="70">
        <v>9.0</v>
      </c>
      <c r="B162" s="71" t="s">
        <v>95</v>
      </c>
      <c r="C162" s="72" t="s">
        <v>87</v>
      </c>
      <c r="D162" s="73">
        <v>1.0</v>
      </c>
    </row>
    <row r="163">
      <c r="A163" s="70">
        <v>9.0</v>
      </c>
      <c r="B163" s="71" t="s">
        <v>95</v>
      </c>
      <c r="C163" s="72" t="s">
        <v>98</v>
      </c>
      <c r="D163" s="73">
        <v>4.0</v>
      </c>
    </row>
    <row r="164">
      <c r="A164" s="70">
        <v>9.0</v>
      </c>
      <c r="B164" s="71" t="s">
        <v>95</v>
      </c>
      <c r="C164" s="72" t="s">
        <v>107</v>
      </c>
      <c r="D164" s="73">
        <v>2.0</v>
      </c>
    </row>
    <row r="165">
      <c r="A165" s="70">
        <v>9.0</v>
      </c>
      <c r="B165" s="71" t="s">
        <v>97</v>
      </c>
      <c r="C165" s="72" t="s">
        <v>83</v>
      </c>
      <c r="D165" s="73">
        <v>6.0</v>
      </c>
    </row>
    <row r="166">
      <c r="A166" s="70">
        <v>9.0</v>
      </c>
      <c r="B166" s="71" t="s">
        <v>104</v>
      </c>
      <c r="C166" s="72" t="s">
        <v>87</v>
      </c>
      <c r="D166" s="73">
        <v>5.0</v>
      </c>
    </row>
    <row r="167">
      <c r="A167" s="70">
        <v>9.0</v>
      </c>
      <c r="B167" s="71" t="s">
        <v>104</v>
      </c>
      <c r="C167" s="72" t="s">
        <v>103</v>
      </c>
      <c r="D167" s="73">
        <v>1.0</v>
      </c>
    </row>
    <row r="168">
      <c r="A168" s="70">
        <v>10.0</v>
      </c>
      <c r="B168" s="71" t="s">
        <v>83</v>
      </c>
      <c r="C168" s="72" t="s">
        <v>105</v>
      </c>
      <c r="D168" s="73">
        <v>1.0</v>
      </c>
    </row>
    <row r="169">
      <c r="A169" s="70">
        <v>10.0</v>
      </c>
      <c r="B169" s="71" t="s">
        <v>82</v>
      </c>
      <c r="C169" s="72" t="s">
        <v>83</v>
      </c>
      <c r="D169" s="73">
        <v>789.0</v>
      </c>
    </row>
    <row r="170">
      <c r="A170" s="70">
        <v>10.0</v>
      </c>
      <c r="B170" s="71" t="s">
        <v>82</v>
      </c>
      <c r="C170" s="72" t="s">
        <v>85</v>
      </c>
      <c r="D170" s="73">
        <v>41.0</v>
      </c>
    </row>
    <row r="171">
      <c r="A171" s="70">
        <v>10.0</v>
      </c>
      <c r="B171" s="71" t="s">
        <v>82</v>
      </c>
      <c r="C171" s="72" t="s">
        <v>87</v>
      </c>
      <c r="D171" s="73">
        <v>23.0</v>
      </c>
    </row>
    <row r="172">
      <c r="A172" s="70">
        <v>10.0</v>
      </c>
      <c r="B172" s="71" t="s">
        <v>82</v>
      </c>
      <c r="C172" s="72" t="s">
        <v>105</v>
      </c>
      <c r="D172" s="73">
        <v>30.0</v>
      </c>
    </row>
    <row r="173">
      <c r="A173" s="70">
        <v>10.0</v>
      </c>
      <c r="B173" s="71" t="s">
        <v>82</v>
      </c>
      <c r="C173" s="72" t="s">
        <v>98</v>
      </c>
      <c r="D173" s="73">
        <v>35.0</v>
      </c>
    </row>
    <row r="174">
      <c r="A174" s="70">
        <v>10.0</v>
      </c>
      <c r="B174" s="71" t="s">
        <v>82</v>
      </c>
      <c r="C174" s="72" t="s">
        <v>107</v>
      </c>
      <c r="D174" s="73">
        <v>3.0</v>
      </c>
    </row>
    <row r="175">
      <c r="A175" s="70">
        <v>10.0</v>
      </c>
      <c r="B175" s="71" t="s">
        <v>106</v>
      </c>
      <c r="C175" s="72" t="s">
        <v>83</v>
      </c>
      <c r="D175" s="73">
        <v>15.0</v>
      </c>
    </row>
    <row r="176">
      <c r="A176" s="70">
        <v>10.0</v>
      </c>
      <c r="B176" s="71" t="s">
        <v>99</v>
      </c>
      <c r="C176" s="72" t="s">
        <v>85</v>
      </c>
      <c r="D176" s="73">
        <v>10.0</v>
      </c>
    </row>
    <row r="177">
      <c r="A177" s="70">
        <v>10.0</v>
      </c>
      <c r="B177" s="71" t="s">
        <v>99</v>
      </c>
      <c r="C177" s="72" t="s">
        <v>87</v>
      </c>
      <c r="D177" s="73">
        <v>61.0</v>
      </c>
    </row>
    <row r="178">
      <c r="A178" s="70">
        <v>10.0</v>
      </c>
      <c r="B178" s="71" t="s">
        <v>99</v>
      </c>
      <c r="C178" s="72" t="s">
        <v>105</v>
      </c>
      <c r="D178" s="73">
        <v>2.0</v>
      </c>
    </row>
    <row r="179">
      <c r="A179" s="70">
        <v>10.0</v>
      </c>
      <c r="B179" s="71" t="s">
        <v>100</v>
      </c>
      <c r="C179" s="72" t="s">
        <v>90</v>
      </c>
      <c r="D179" s="73">
        <v>4.0</v>
      </c>
    </row>
    <row r="180">
      <c r="A180" s="70">
        <v>10.0</v>
      </c>
      <c r="B180" s="71" t="s">
        <v>100</v>
      </c>
      <c r="C180" s="72" t="s">
        <v>87</v>
      </c>
      <c r="D180" s="73">
        <v>35.0</v>
      </c>
    </row>
    <row r="181">
      <c r="A181" s="70">
        <v>10.0</v>
      </c>
      <c r="B181" s="71" t="s">
        <v>101</v>
      </c>
      <c r="C181" s="72" t="s">
        <v>90</v>
      </c>
      <c r="D181" s="73">
        <v>31.0</v>
      </c>
    </row>
    <row r="182">
      <c r="A182" s="70">
        <v>10.0</v>
      </c>
      <c r="B182" s="71" t="s">
        <v>102</v>
      </c>
      <c r="C182" s="72" t="s">
        <v>83</v>
      </c>
      <c r="D182" s="73">
        <v>85.0</v>
      </c>
    </row>
    <row r="183">
      <c r="A183" s="70">
        <v>10.0</v>
      </c>
      <c r="B183" s="71" t="s">
        <v>102</v>
      </c>
      <c r="C183" s="72" t="s">
        <v>85</v>
      </c>
      <c r="D183" s="73">
        <v>1.0</v>
      </c>
    </row>
    <row r="184">
      <c r="A184" s="70">
        <v>10.0</v>
      </c>
      <c r="B184" s="71" t="s">
        <v>102</v>
      </c>
      <c r="C184" s="72" t="s">
        <v>87</v>
      </c>
      <c r="D184" s="73">
        <v>38.0</v>
      </c>
    </row>
    <row r="185">
      <c r="A185" s="70">
        <v>10.0</v>
      </c>
      <c r="B185" s="71" t="s">
        <v>102</v>
      </c>
      <c r="C185" s="72" t="s">
        <v>105</v>
      </c>
      <c r="D185" s="73">
        <v>1.0</v>
      </c>
    </row>
    <row r="186">
      <c r="A186" s="70">
        <v>10.0</v>
      </c>
      <c r="B186" s="71" t="s">
        <v>102</v>
      </c>
      <c r="C186" s="72" t="s">
        <v>98</v>
      </c>
      <c r="D186" s="73">
        <v>47.0</v>
      </c>
    </row>
    <row r="187">
      <c r="A187" s="70">
        <v>10.0</v>
      </c>
      <c r="B187" s="71" t="s">
        <v>89</v>
      </c>
      <c r="C187" s="72" t="s">
        <v>83</v>
      </c>
      <c r="D187" s="73">
        <v>51.0</v>
      </c>
    </row>
    <row r="188">
      <c r="A188" s="70">
        <v>10.0</v>
      </c>
      <c r="B188" s="71" t="s">
        <v>89</v>
      </c>
      <c r="C188" s="72" t="s">
        <v>90</v>
      </c>
      <c r="D188" s="73">
        <v>45.0</v>
      </c>
    </row>
    <row r="189">
      <c r="A189" s="70">
        <v>10.0</v>
      </c>
      <c r="B189" s="71" t="s">
        <v>89</v>
      </c>
      <c r="C189" s="72" t="s">
        <v>87</v>
      </c>
      <c r="D189" s="73">
        <v>57.0</v>
      </c>
    </row>
    <row r="190">
      <c r="A190" s="70">
        <v>10.0</v>
      </c>
      <c r="B190" s="71" t="s">
        <v>89</v>
      </c>
      <c r="C190" s="72" t="s">
        <v>105</v>
      </c>
      <c r="D190" s="73">
        <v>28.0</v>
      </c>
    </row>
    <row r="191">
      <c r="A191" s="70">
        <v>10.0</v>
      </c>
      <c r="B191" s="71" t="s">
        <v>108</v>
      </c>
      <c r="C191" s="72" t="s">
        <v>87</v>
      </c>
      <c r="D191" s="73">
        <v>1.0</v>
      </c>
    </row>
    <row r="192">
      <c r="A192" s="70">
        <v>10.0</v>
      </c>
      <c r="B192" s="71" t="s">
        <v>93</v>
      </c>
      <c r="C192" s="72" t="s">
        <v>87</v>
      </c>
      <c r="D192" s="73">
        <v>51.0</v>
      </c>
    </row>
    <row r="193">
      <c r="A193" s="70">
        <v>10.0</v>
      </c>
      <c r="B193" s="71" t="s">
        <v>93</v>
      </c>
      <c r="C193" s="72" t="s">
        <v>103</v>
      </c>
      <c r="D193" s="73">
        <v>4.0</v>
      </c>
    </row>
    <row r="194">
      <c r="A194" s="70">
        <v>10.0</v>
      </c>
      <c r="B194" s="71" t="s">
        <v>95</v>
      </c>
      <c r="C194" s="72" t="s">
        <v>85</v>
      </c>
      <c r="D194" s="73">
        <v>29.0</v>
      </c>
    </row>
    <row r="195">
      <c r="A195" s="70">
        <v>10.0</v>
      </c>
      <c r="B195" s="71" t="s">
        <v>95</v>
      </c>
      <c r="C195" s="72" t="s">
        <v>87</v>
      </c>
      <c r="D195" s="73">
        <v>26.0</v>
      </c>
    </row>
    <row r="196">
      <c r="A196" s="70">
        <v>10.0</v>
      </c>
      <c r="B196" s="71" t="s">
        <v>95</v>
      </c>
      <c r="C196" s="72" t="s">
        <v>98</v>
      </c>
      <c r="D196" s="73">
        <v>62.0</v>
      </c>
    </row>
    <row r="197">
      <c r="A197" s="70">
        <v>10.0</v>
      </c>
      <c r="B197" s="71" t="s">
        <v>95</v>
      </c>
      <c r="C197" s="72" t="s">
        <v>107</v>
      </c>
      <c r="D197" s="73">
        <v>1.0</v>
      </c>
    </row>
    <row r="198">
      <c r="A198" s="70">
        <v>10.0</v>
      </c>
      <c r="B198" s="71" t="s">
        <v>97</v>
      </c>
      <c r="C198" s="72" t="s">
        <v>83</v>
      </c>
      <c r="D198" s="73">
        <v>160.0</v>
      </c>
    </row>
    <row r="199">
      <c r="A199" s="70">
        <v>10.0</v>
      </c>
      <c r="B199" s="71" t="s">
        <v>104</v>
      </c>
      <c r="C199" s="72" t="s">
        <v>87</v>
      </c>
      <c r="D199" s="73">
        <v>43.0</v>
      </c>
    </row>
    <row r="200">
      <c r="A200" s="70">
        <v>10.0</v>
      </c>
      <c r="B200" s="71" t="s">
        <v>104</v>
      </c>
      <c r="C200" s="72" t="s">
        <v>103</v>
      </c>
      <c r="D200" s="73">
        <v>11.0</v>
      </c>
    </row>
    <row r="201">
      <c r="A201" s="70">
        <v>11.0</v>
      </c>
      <c r="B201" s="71" t="s">
        <v>82</v>
      </c>
      <c r="C201" s="72" t="s">
        <v>83</v>
      </c>
      <c r="D201" s="73">
        <v>67.0</v>
      </c>
    </row>
    <row r="202">
      <c r="A202" s="70">
        <v>11.0</v>
      </c>
      <c r="B202" s="71" t="s">
        <v>82</v>
      </c>
      <c r="C202" s="72" t="s">
        <v>85</v>
      </c>
      <c r="D202" s="73">
        <v>7.0</v>
      </c>
    </row>
    <row r="203">
      <c r="A203" s="70">
        <v>11.0</v>
      </c>
      <c r="B203" s="71" t="s">
        <v>82</v>
      </c>
      <c r="C203" s="72" t="s">
        <v>87</v>
      </c>
      <c r="D203" s="73">
        <v>4.0</v>
      </c>
    </row>
    <row r="204">
      <c r="A204" s="70">
        <v>11.0</v>
      </c>
      <c r="B204" s="71" t="s">
        <v>82</v>
      </c>
      <c r="C204" s="72" t="s">
        <v>105</v>
      </c>
      <c r="D204" s="73">
        <v>1.0</v>
      </c>
    </row>
    <row r="205">
      <c r="A205" s="70">
        <v>11.0</v>
      </c>
      <c r="B205" s="71" t="s">
        <v>82</v>
      </c>
      <c r="C205" s="72" t="s">
        <v>98</v>
      </c>
      <c r="D205" s="73">
        <v>7.0</v>
      </c>
    </row>
    <row r="206">
      <c r="A206" s="70">
        <v>11.0</v>
      </c>
      <c r="B206" s="71" t="s">
        <v>106</v>
      </c>
      <c r="C206" s="72" t="s">
        <v>83</v>
      </c>
      <c r="D206" s="73">
        <v>4.0</v>
      </c>
    </row>
    <row r="207">
      <c r="A207" s="70">
        <v>11.0</v>
      </c>
      <c r="B207" s="71" t="s">
        <v>99</v>
      </c>
      <c r="C207" s="72" t="s">
        <v>85</v>
      </c>
      <c r="D207" s="73">
        <v>2.0</v>
      </c>
    </row>
    <row r="208">
      <c r="A208" s="70">
        <v>11.0</v>
      </c>
      <c r="B208" s="71" t="s">
        <v>99</v>
      </c>
      <c r="C208" s="72" t="s">
        <v>87</v>
      </c>
      <c r="D208" s="73">
        <v>7.0</v>
      </c>
    </row>
    <row r="209">
      <c r="A209" s="70">
        <v>11.0</v>
      </c>
      <c r="B209" s="71" t="s">
        <v>100</v>
      </c>
      <c r="C209" s="72" t="s">
        <v>87</v>
      </c>
      <c r="D209" s="73">
        <v>6.0</v>
      </c>
    </row>
    <row r="210">
      <c r="A210" s="70">
        <v>11.0</v>
      </c>
      <c r="B210" s="71" t="s">
        <v>101</v>
      </c>
      <c r="C210" s="72" t="s">
        <v>90</v>
      </c>
      <c r="D210" s="73">
        <v>8.0</v>
      </c>
    </row>
    <row r="211">
      <c r="A211" s="70">
        <v>11.0</v>
      </c>
      <c r="B211" s="71" t="s">
        <v>102</v>
      </c>
      <c r="C211" s="72" t="s">
        <v>83</v>
      </c>
      <c r="D211" s="73">
        <v>17.0</v>
      </c>
    </row>
    <row r="212">
      <c r="A212" s="70">
        <v>11.0</v>
      </c>
      <c r="B212" s="71" t="s">
        <v>102</v>
      </c>
      <c r="C212" s="72" t="s">
        <v>87</v>
      </c>
      <c r="D212" s="73">
        <v>9.0</v>
      </c>
    </row>
    <row r="213">
      <c r="A213" s="70">
        <v>11.0</v>
      </c>
      <c r="B213" s="71" t="s">
        <v>102</v>
      </c>
      <c r="C213" s="72" t="s">
        <v>98</v>
      </c>
      <c r="D213" s="73">
        <v>2.0</v>
      </c>
    </row>
    <row r="214">
      <c r="A214" s="70">
        <v>11.0</v>
      </c>
      <c r="B214" s="71" t="s">
        <v>89</v>
      </c>
      <c r="C214" s="72" t="s">
        <v>83</v>
      </c>
      <c r="D214" s="73">
        <v>1.0</v>
      </c>
    </row>
    <row r="215">
      <c r="A215" s="70">
        <v>11.0</v>
      </c>
      <c r="B215" s="71" t="s">
        <v>89</v>
      </c>
      <c r="C215" s="72" t="s">
        <v>90</v>
      </c>
      <c r="D215" s="73">
        <v>5.0</v>
      </c>
    </row>
    <row r="216">
      <c r="A216" s="70">
        <v>11.0</v>
      </c>
      <c r="B216" s="71" t="s">
        <v>89</v>
      </c>
      <c r="C216" s="72" t="s">
        <v>87</v>
      </c>
      <c r="D216" s="73">
        <v>7.0</v>
      </c>
    </row>
    <row r="217">
      <c r="A217" s="70">
        <v>11.0</v>
      </c>
      <c r="B217" s="71" t="s">
        <v>89</v>
      </c>
      <c r="C217" s="72" t="s">
        <v>105</v>
      </c>
      <c r="D217" s="73">
        <v>2.0</v>
      </c>
    </row>
    <row r="218">
      <c r="A218" s="70">
        <v>11.0</v>
      </c>
      <c r="B218" s="71" t="s">
        <v>93</v>
      </c>
      <c r="C218" s="72" t="s">
        <v>87</v>
      </c>
      <c r="D218" s="73">
        <v>8.0</v>
      </c>
    </row>
    <row r="219">
      <c r="A219" s="70">
        <v>11.0</v>
      </c>
      <c r="B219" s="71" t="s">
        <v>95</v>
      </c>
      <c r="C219" s="72" t="s">
        <v>85</v>
      </c>
      <c r="D219" s="73">
        <v>3.0</v>
      </c>
    </row>
    <row r="220">
      <c r="A220" s="70">
        <v>11.0</v>
      </c>
      <c r="B220" s="71" t="s">
        <v>95</v>
      </c>
      <c r="C220" s="72" t="s">
        <v>87</v>
      </c>
      <c r="D220" s="73">
        <v>1.0</v>
      </c>
    </row>
    <row r="221">
      <c r="A221" s="70">
        <v>11.0</v>
      </c>
      <c r="B221" s="71" t="s">
        <v>95</v>
      </c>
      <c r="C221" s="72" t="s">
        <v>98</v>
      </c>
      <c r="D221" s="73">
        <v>4.0</v>
      </c>
    </row>
    <row r="222">
      <c r="A222" s="70">
        <v>11.0</v>
      </c>
      <c r="B222" s="71" t="s">
        <v>97</v>
      </c>
      <c r="C222" s="72" t="s">
        <v>83</v>
      </c>
      <c r="D222" s="73">
        <v>15.0</v>
      </c>
    </row>
    <row r="223">
      <c r="A223" s="70">
        <v>11.0</v>
      </c>
      <c r="B223" s="71" t="s">
        <v>104</v>
      </c>
      <c r="C223" s="72" t="s">
        <v>87</v>
      </c>
      <c r="D223" s="73">
        <v>5.0</v>
      </c>
    </row>
    <row r="224">
      <c r="A224" s="70">
        <v>11.0</v>
      </c>
      <c r="B224" s="71" t="s">
        <v>104</v>
      </c>
      <c r="C224" s="72" t="s">
        <v>103</v>
      </c>
      <c r="D224" s="73">
        <v>2.0</v>
      </c>
    </row>
    <row r="225">
      <c r="A225" s="70">
        <v>12.0</v>
      </c>
      <c r="B225" s="71" t="s">
        <v>82</v>
      </c>
      <c r="C225" s="72" t="s">
        <v>83</v>
      </c>
      <c r="D225" s="73">
        <v>83.0</v>
      </c>
    </row>
    <row r="226">
      <c r="A226" s="70">
        <v>12.0</v>
      </c>
      <c r="B226" s="71" t="s">
        <v>82</v>
      </c>
      <c r="C226" s="72" t="s">
        <v>85</v>
      </c>
      <c r="D226" s="73">
        <v>2.0</v>
      </c>
    </row>
    <row r="227">
      <c r="A227" s="70">
        <v>12.0</v>
      </c>
      <c r="B227" s="71" t="s">
        <v>82</v>
      </c>
      <c r="C227" s="72" t="s">
        <v>87</v>
      </c>
      <c r="D227" s="73">
        <v>4.0</v>
      </c>
    </row>
    <row r="228">
      <c r="A228" s="70">
        <v>12.0</v>
      </c>
      <c r="B228" s="71" t="s">
        <v>82</v>
      </c>
      <c r="C228" s="72" t="s">
        <v>105</v>
      </c>
      <c r="D228" s="73">
        <v>6.0</v>
      </c>
    </row>
    <row r="229">
      <c r="A229" s="70">
        <v>12.0</v>
      </c>
      <c r="B229" s="71" t="s">
        <v>82</v>
      </c>
      <c r="C229" s="72" t="s">
        <v>98</v>
      </c>
      <c r="D229" s="73">
        <v>3.0</v>
      </c>
    </row>
    <row r="230">
      <c r="A230" s="70">
        <v>12.0</v>
      </c>
      <c r="B230" s="71" t="s">
        <v>106</v>
      </c>
      <c r="C230" s="72" t="s">
        <v>83</v>
      </c>
      <c r="D230" s="73">
        <v>4.0</v>
      </c>
    </row>
    <row r="231">
      <c r="A231" s="70">
        <v>12.0</v>
      </c>
      <c r="B231" s="71" t="s">
        <v>99</v>
      </c>
      <c r="C231" s="72" t="s">
        <v>85</v>
      </c>
      <c r="D231" s="73">
        <v>2.0</v>
      </c>
    </row>
    <row r="232">
      <c r="A232" s="70">
        <v>12.0</v>
      </c>
      <c r="B232" s="71" t="s">
        <v>99</v>
      </c>
      <c r="C232" s="72" t="s">
        <v>87</v>
      </c>
      <c r="D232" s="73">
        <v>3.0</v>
      </c>
    </row>
    <row r="233">
      <c r="A233" s="70">
        <v>12.0</v>
      </c>
      <c r="B233" s="71" t="s">
        <v>100</v>
      </c>
      <c r="C233" s="72" t="s">
        <v>87</v>
      </c>
      <c r="D233" s="73">
        <v>8.0</v>
      </c>
    </row>
    <row r="234">
      <c r="A234" s="70">
        <v>12.0</v>
      </c>
      <c r="B234" s="71" t="s">
        <v>100</v>
      </c>
      <c r="C234" s="72" t="s">
        <v>105</v>
      </c>
      <c r="D234" s="73">
        <v>1.0</v>
      </c>
    </row>
    <row r="235">
      <c r="A235" s="70">
        <v>12.0</v>
      </c>
      <c r="B235" s="71" t="s">
        <v>101</v>
      </c>
      <c r="C235" s="72" t="s">
        <v>90</v>
      </c>
      <c r="D235" s="73">
        <v>2.0</v>
      </c>
    </row>
    <row r="236">
      <c r="A236" s="70">
        <v>12.0</v>
      </c>
      <c r="B236" s="71" t="s">
        <v>102</v>
      </c>
      <c r="C236" s="72" t="s">
        <v>83</v>
      </c>
      <c r="D236" s="73">
        <v>13.0</v>
      </c>
    </row>
    <row r="237">
      <c r="A237" s="70">
        <v>12.0</v>
      </c>
      <c r="B237" s="71" t="s">
        <v>102</v>
      </c>
      <c r="C237" s="72" t="s">
        <v>87</v>
      </c>
      <c r="D237" s="73">
        <v>9.0</v>
      </c>
    </row>
    <row r="238">
      <c r="A238" s="70">
        <v>12.0</v>
      </c>
      <c r="B238" s="71" t="s">
        <v>102</v>
      </c>
      <c r="C238" s="72" t="s">
        <v>98</v>
      </c>
      <c r="D238" s="73">
        <v>10.0</v>
      </c>
    </row>
    <row r="239">
      <c r="A239" s="70">
        <v>12.0</v>
      </c>
      <c r="B239" s="71" t="s">
        <v>89</v>
      </c>
      <c r="C239" s="72" t="s">
        <v>83</v>
      </c>
      <c r="D239" s="73">
        <v>2.0</v>
      </c>
    </row>
    <row r="240">
      <c r="A240" s="70">
        <v>12.0</v>
      </c>
      <c r="B240" s="71" t="s">
        <v>89</v>
      </c>
      <c r="C240" s="72" t="s">
        <v>90</v>
      </c>
      <c r="D240" s="73">
        <v>4.0</v>
      </c>
    </row>
    <row r="241">
      <c r="A241" s="70">
        <v>12.0</v>
      </c>
      <c r="B241" s="71" t="s">
        <v>89</v>
      </c>
      <c r="C241" s="72" t="s">
        <v>87</v>
      </c>
      <c r="D241" s="73">
        <v>8.0</v>
      </c>
    </row>
    <row r="242">
      <c r="A242" s="70">
        <v>12.0</v>
      </c>
      <c r="B242" s="71" t="s">
        <v>93</v>
      </c>
      <c r="C242" s="72" t="s">
        <v>87</v>
      </c>
      <c r="D242" s="73">
        <v>4.0</v>
      </c>
    </row>
    <row r="243">
      <c r="A243" s="70">
        <v>12.0</v>
      </c>
      <c r="B243" s="71" t="s">
        <v>95</v>
      </c>
      <c r="C243" s="72" t="s">
        <v>85</v>
      </c>
      <c r="D243" s="73">
        <v>4.0</v>
      </c>
    </row>
    <row r="244">
      <c r="A244" s="70">
        <v>12.0</v>
      </c>
      <c r="B244" s="71" t="s">
        <v>95</v>
      </c>
      <c r="C244" s="72" t="s">
        <v>87</v>
      </c>
      <c r="D244" s="73">
        <v>1.0</v>
      </c>
    </row>
    <row r="245">
      <c r="A245" s="70">
        <v>12.0</v>
      </c>
      <c r="B245" s="71" t="s">
        <v>95</v>
      </c>
      <c r="C245" s="72" t="s">
        <v>98</v>
      </c>
      <c r="D245" s="73">
        <v>5.0</v>
      </c>
    </row>
    <row r="246">
      <c r="A246" s="70">
        <v>12.0</v>
      </c>
      <c r="B246" s="71" t="s">
        <v>97</v>
      </c>
      <c r="C246" s="72" t="s">
        <v>83</v>
      </c>
      <c r="D246" s="73">
        <v>18.0</v>
      </c>
    </row>
    <row r="247">
      <c r="A247" s="70">
        <v>12.0</v>
      </c>
      <c r="B247" s="71" t="s">
        <v>104</v>
      </c>
      <c r="C247" s="72" t="s">
        <v>87</v>
      </c>
      <c r="D247" s="73">
        <v>12.0</v>
      </c>
    </row>
    <row r="248">
      <c r="A248" s="70">
        <v>13.0</v>
      </c>
      <c r="B248" s="71" t="s">
        <v>82</v>
      </c>
      <c r="C248" s="72" t="s">
        <v>83</v>
      </c>
      <c r="D248" s="73">
        <v>47.0</v>
      </c>
    </row>
    <row r="249">
      <c r="A249" s="70">
        <v>13.0</v>
      </c>
      <c r="B249" s="71" t="s">
        <v>82</v>
      </c>
      <c r="C249" s="72" t="s">
        <v>85</v>
      </c>
      <c r="D249" s="73">
        <v>6.0</v>
      </c>
    </row>
    <row r="250">
      <c r="A250" s="70">
        <v>13.0</v>
      </c>
      <c r="B250" s="71" t="s">
        <v>82</v>
      </c>
      <c r="C250" s="72" t="s">
        <v>87</v>
      </c>
      <c r="D250" s="73">
        <v>1.0</v>
      </c>
    </row>
    <row r="251">
      <c r="A251" s="70">
        <v>13.0</v>
      </c>
      <c r="B251" s="71" t="s">
        <v>82</v>
      </c>
      <c r="C251" s="72" t="s">
        <v>105</v>
      </c>
      <c r="D251" s="73">
        <v>1.0</v>
      </c>
    </row>
    <row r="252">
      <c r="A252" s="70">
        <v>13.0</v>
      </c>
      <c r="B252" s="71" t="s">
        <v>82</v>
      </c>
      <c r="C252" s="72" t="s">
        <v>98</v>
      </c>
      <c r="D252" s="73">
        <v>4.0</v>
      </c>
    </row>
    <row r="253">
      <c r="A253" s="70">
        <v>13.0</v>
      </c>
      <c r="B253" s="71" t="s">
        <v>99</v>
      </c>
      <c r="C253" s="72" t="s">
        <v>87</v>
      </c>
      <c r="D253" s="73">
        <v>6.0</v>
      </c>
    </row>
    <row r="254">
      <c r="A254" s="70">
        <v>13.0</v>
      </c>
      <c r="B254" s="71" t="s">
        <v>100</v>
      </c>
      <c r="C254" s="72" t="s">
        <v>90</v>
      </c>
      <c r="D254" s="73">
        <v>1.0</v>
      </c>
    </row>
    <row r="255">
      <c r="A255" s="70">
        <v>13.0</v>
      </c>
      <c r="B255" s="71" t="s">
        <v>100</v>
      </c>
      <c r="C255" s="72" t="s">
        <v>87</v>
      </c>
      <c r="D255" s="73">
        <v>3.0</v>
      </c>
    </row>
    <row r="256">
      <c r="A256" s="70">
        <v>13.0</v>
      </c>
      <c r="B256" s="71" t="s">
        <v>101</v>
      </c>
      <c r="C256" s="72" t="s">
        <v>90</v>
      </c>
      <c r="D256" s="73">
        <v>2.0</v>
      </c>
    </row>
    <row r="257">
      <c r="A257" s="70">
        <v>13.0</v>
      </c>
      <c r="B257" s="71" t="s">
        <v>102</v>
      </c>
      <c r="C257" s="72" t="s">
        <v>83</v>
      </c>
      <c r="D257" s="73">
        <v>9.0</v>
      </c>
    </row>
    <row r="258">
      <c r="A258" s="70">
        <v>13.0</v>
      </c>
      <c r="B258" s="71" t="s">
        <v>102</v>
      </c>
      <c r="C258" s="72" t="s">
        <v>87</v>
      </c>
      <c r="D258" s="73">
        <v>4.0</v>
      </c>
    </row>
    <row r="259">
      <c r="A259" s="70">
        <v>13.0</v>
      </c>
      <c r="B259" s="71" t="s">
        <v>102</v>
      </c>
      <c r="C259" s="72" t="s">
        <v>98</v>
      </c>
      <c r="D259" s="73">
        <v>2.0</v>
      </c>
    </row>
    <row r="260">
      <c r="A260" s="70">
        <v>13.0</v>
      </c>
      <c r="B260" s="71" t="s">
        <v>89</v>
      </c>
      <c r="C260" s="72" t="s">
        <v>83</v>
      </c>
      <c r="D260" s="73">
        <v>3.0</v>
      </c>
    </row>
    <row r="261">
      <c r="A261" s="70">
        <v>13.0</v>
      </c>
      <c r="B261" s="71" t="s">
        <v>89</v>
      </c>
      <c r="C261" s="72" t="s">
        <v>90</v>
      </c>
      <c r="D261" s="73">
        <v>4.0</v>
      </c>
    </row>
    <row r="262">
      <c r="A262" s="70">
        <v>13.0</v>
      </c>
      <c r="B262" s="71" t="s">
        <v>89</v>
      </c>
      <c r="C262" s="72" t="s">
        <v>87</v>
      </c>
      <c r="D262" s="73">
        <v>1.0</v>
      </c>
    </row>
    <row r="263">
      <c r="A263" s="70">
        <v>13.0</v>
      </c>
      <c r="B263" s="71" t="s">
        <v>89</v>
      </c>
      <c r="C263" s="72" t="s">
        <v>105</v>
      </c>
      <c r="D263" s="73">
        <v>1.0</v>
      </c>
    </row>
    <row r="264">
      <c r="A264" s="70">
        <v>13.0</v>
      </c>
      <c r="B264" s="71" t="s">
        <v>93</v>
      </c>
      <c r="C264" s="72" t="s">
        <v>87</v>
      </c>
      <c r="D264" s="73">
        <v>7.0</v>
      </c>
    </row>
    <row r="265">
      <c r="A265" s="70">
        <v>13.0</v>
      </c>
      <c r="B265" s="71" t="s">
        <v>93</v>
      </c>
      <c r="C265" s="72" t="s">
        <v>103</v>
      </c>
      <c r="D265" s="73">
        <v>2.0</v>
      </c>
    </row>
    <row r="266">
      <c r="A266" s="70">
        <v>13.0</v>
      </c>
      <c r="B266" s="71" t="s">
        <v>95</v>
      </c>
      <c r="C266" s="72" t="s">
        <v>85</v>
      </c>
      <c r="D266" s="73">
        <v>1.0</v>
      </c>
    </row>
    <row r="267">
      <c r="A267" s="70">
        <v>13.0</v>
      </c>
      <c r="B267" s="71" t="s">
        <v>95</v>
      </c>
      <c r="C267" s="72" t="s">
        <v>87</v>
      </c>
      <c r="D267" s="73">
        <v>2.0</v>
      </c>
    </row>
    <row r="268">
      <c r="A268" s="70">
        <v>13.0</v>
      </c>
      <c r="B268" s="71" t="s">
        <v>95</v>
      </c>
      <c r="C268" s="72" t="s">
        <v>98</v>
      </c>
      <c r="D268" s="73">
        <v>2.0</v>
      </c>
    </row>
    <row r="269">
      <c r="A269" s="70">
        <v>13.0</v>
      </c>
      <c r="B269" s="71" t="s">
        <v>97</v>
      </c>
      <c r="C269" s="72" t="s">
        <v>83</v>
      </c>
      <c r="D269" s="73">
        <v>13.0</v>
      </c>
    </row>
    <row r="270">
      <c r="A270" s="70">
        <v>13.0</v>
      </c>
      <c r="B270" s="71" t="s">
        <v>104</v>
      </c>
      <c r="C270" s="72" t="s">
        <v>87</v>
      </c>
      <c r="D270" s="73">
        <v>4.0</v>
      </c>
    </row>
    <row r="271">
      <c r="A271" s="70">
        <v>13.0</v>
      </c>
      <c r="B271" s="71" t="s">
        <v>104</v>
      </c>
      <c r="C271" s="72" t="s">
        <v>103</v>
      </c>
      <c r="D271" s="73">
        <v>1.0</v>
      </c>
    </row>
    <row r="272">
      <c r="A272" s="70">
        <v>13.0</v>
      </c>
      <c r="B272" s="71" t="s">
        <v>95</v>
      </c>
      <c r="C272" s="72" t="s">
        <v>85</v>
      </c>
      <c r="D272" s="73">
        <v>2.0</v>
      </c>
    </row>
    <row r="273">
      <c r="A273" s="70">
        <v>13.0</v>
      </c>
      <c r="B273" s="71" t="s">
        <v>95</v>
      </c>
      <c r="C273" s="72" t="s">
        <v>87</v>
      </c>
      <c r="D273" s="73">
        <v>2.0</v>
      </c>
    </row>
    <row r="274">
      <c r="A274" s="70">
        <v>13.0</v>
      </c>
      <c r="B274" s="71" t="s">
        <v>95</v>
      </c>
      <c r="C274" s="72" t="s">
        <v>98</v>
      </c>
      <c r="D274" s="73">
        <v>4.0</v>
      </c>
    </row>
    <row r="275">
      <c r="A275" s="70">
        <v>13.0</v>
      </c>
      <c r="B275" s="71" t="s">
        <v>97</v>
      </c>
      <c r="C275" s="72" t="s">
        <v>83</v>
      </c>
      <c r="D275" s="73">
        <v>24.0</v>
      </c>
    </row>
    <row r="276">
      <c r="A276" s="70">
        <v>13.0</v>
      </c>
      <c r="B276" s="71" t="s">
        <v>104</v>
      </c>
      <c r="C276" s="72" t="s">
        <v>87</v>
      </c>
      <c r="D276" s="73">
        <v>4.0</v>
      </c>
    </row>
    <row r="277">
      <c r="A277" s="70">
        <v>13.0</v>
      </c>
      <c r="B277" s="71" t="s">
        <v>104</v>
      </c>
      <c r="C277" s="72" t="s">
        <v>103</v>
      </c>
      <c r="D277" s="73">
        <v>1.0</v>
      </c>
    </row>
    <row r="278">
      <c r="A278" s="7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47.25"/>
    <col customWidth="1" min="4" max="4" width="20.0"/>
  </cols>
  <sheetData>
    <row r="1">
      <c r="A1" s="25" t="s">
        <v>36</v>
      </c>
      <c r="B1" s="46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AA1" s="25" t="s">
        <v>36</v>
      </c>
      <c r="AB1" s="46" t="s">
        <v>37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BA1" s="25" t="s">
        <v>36</v>
      </c>
      <c r="BB1" s="46" t="s">
        <v>37</v>
      </c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CA1" s="25" t="s">
        <v>36</v>
      </c>
      <c r="CB1" s="46" t="s">
        <v>37</v>
      </c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DA1" s="25" t="s">
        <v>36</v>
      </c>
      <c r="DB1" s="46" t="s">
        <v>37</v>
      </c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>
      <c r="A2" s="47" t="s">
        <v>109</v>
      </c>
      <c r="B2" s="47" t="s">
        <v>36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>
      <c r="A3" s="47"/>
      <c r="B3" s="47"/>
      <c r="C3" s="47">
        <v>1.0</v>
      </c>
      <c r="D3" s="47">
        <v>2.0</v>
      </c>
      <c r="E3" s="47">
        <v>3.0</v>
      </c>
      <c r="F3" s="47">
        <v>4.0</v>
      </c>
      <c r="G3" s="47">
        <v>5.0</v>
      </c>
      <c r="H3" s="47">
        <v>6.0</v>
      </c>
      <c r="I3" s="47">
        <v>7.0</v>
      </c>
      <c r="J3" s="47">
        <v>8.0</v>
      </c>
      <c r="K3" s="47">
        <v>9.0</v>
      </c>
      <c r="L3" s="47">
        <v>10.0</v>
      </c>
      <c r="M3" s="47">
        <v>11.0</v>
      </c>
      <c r="N3" s="47">
        <v>12.0</v>
      </c>
      <c r="O3" s="47">
        <v>13.0</v>
      </c>
      <c r="P3" s="47" t="s">
        <v>77</v>
      </c>
      <c r="Q3" s="47" t="s">
        <v>110</v>
      </c>
    </row>
    <row r="4">
      <c r="A4" s="47"/>
      <c r="B4" s="47">
        <v>0.0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>
        <v>0.0</v>
      </c>
    </row>
    <row r="5">
      <c r="A5" s="47" t="s">
        <v>83</v>
      </c>
      <c r="B5" s="47"/>
      <c r="C5" s="47">
        <v>13.0</v>
      </c>
      <c r="D5" s="47">
        <v>8.0</v>
      </c>
      <c r="E5" s="47">
        <v>113.0</v>
      </c>
      <c r="F5" s="47">
        <v>40.0</v>
      </c>
      <c r="G5" s="47">
        <v>26.0</v>
      </c>
      <c r="H5" s="47">
        <v>27.0</v>
      </c>
      <c r="I5" s="47">
        <v>10.0</v>
      </c>
      <c r="J5" s="47">
        <v>144.0</v>
      </c>
      <c r="K5" s="47">
        <v>45.0</v>
      </c>
      <c r="L5" s="47">
        <v>1100.0</v>
      </c>
      <c r="M5" s="47">
        <v>104.0</v>
      </c>
      <c r="N5" s="47">
        <v>120.0</v>
      </c>
      <c r="O5" s="47">
        <v>96.0</v>
      </c>
      <c r="P5" s="47"/>
      <c r="Q5" s="47">
        <v>1846.0</v>
      </c>
    </row>
    <row r="6">
      <c r="A6" s="47" t="s">
        <v>85</v>
      </c>
      <c r="B6" s="47"/>
      <c r="C6" s="47">
        <v>2.0</v>
      </c>
      <c r="D6" s="47">
        <v>1.0</v>
      </c>
      <c r="E6" s="47">
        <v>11.0</v>
      </c>
      <c r="F6" s="47"/>
      <c r="G6" s="47">
        <v>2.0</v>
      </c>
      <c r="H6" s="47">
        <v>6.0</v>
      </c>
      <c r="I6" s="47">
        <v>1.0</v>
      </c>
      <c r="J6" s="47">
        <v>10.0</v>
      </c>
      <c r="K6" s="47">
        <v>6.0</v>
      </c>
      <c r="L6" s="47">
        <v>81.0</v>
      </c>
      <c r="M6" s="47">
        <v>12.0</v>
      </c>
      <c r="N6" s="47">
        <v>8.0</v>
      </c>
      <c r="O6" s="47">
        <v>9.0</v>
      </c>
      <c r="P6" s="47"/>
      <c r="Q6" s="47">
        <v>149.0</v>
      </c>
    </row>
    <row r="7">
      <c r="A7" s="47" t="s">
        <v>90</v>
      </c>
      <c r="B7" s="47"/>
      <c r="C7" s="47">
        <v>1.0</v>
      </c>
      <c r="D7" s="47">
        <v>4.0</v>
      </c>
      <c r="E7" s="47">
        <v>5.0</v>
      </c>
      <c r="F7" s="47">
        <v>3.0</v>
      </c>
      <c r="G7" s="47">
        <v>1.0</v>
      </c>
      <c r="H7" s="47"/>
      <c r="I7" s="47">
        <v>4.0</v>
      </c>
      <c r="J7" s="47">
        <v>9.0</v>
      </c>
      <c r="K7" s="47">
        <v>2.0</v>
      </c>
      <c r="L7" s="47">
        <v>80.0</v>
      </c>
      <c r="M7" s="47">
        <v>13.0</v>
      </c>
      <c r="N7" s="47">
        <v>6.0</v>
      </c>
      <c r="O7" s="47">
        <v>7.0</v>
      </c>
      <c r="P7" s="47"/>
      <c r="Q7" s="47">
        <v>135.0</v>
      </c>
    </row>
    <row r="8">
      <c r="A8" s="47" t="s">
        <v>87</v>
      </c>
      <c r="B8" s="47"/>
      <c r="C8" s="47">
        <v>5.0</v>
      </c>
      <c r="D8" s="47">
        <v>25.0</v>
      </c>
      <c r="E8" s="47">
        <v>30.0</v>
      </c>
      <c r="F8" s="47">
        <v>13.0</v>
      </c>
      <c r="G8" s="47">
        <v>14.0</v>
      </c>
      <c r="H8" s="47">
        <v>18.0</v>
      </c>
      <c r="I8" s="47">
        <v>18.0</v>
      </c>
      <c r="J8" s="47">
        <v>73.0</v>
      </c>
      <c r="K8" s="47">
        <v>26.0</v>
      </c>
      <c r="L8" s="47">
        <v>335.0</v>
      </c>
      <c r="M8" s="47">
        <v>47.0</v>
      </c>
      <c r="N8" s="47">
        <v>49.0</v>
      </c>
      <c r="O8" s="47">
        <v>34.0</v>
      </c>
      <c r="P8" s="47"/>
      <c r="Q8" s="47">
        <v>687.0</v>
      </c>
    </row>
    <row r="9">
      <c r="A9" s="47" t="s">
        <v>103</v>
      </c>
      <c r="B9" s="47"/>
      <c r="C9" s="47"/>
      <c r="D9" s="47">
        <v>3.0</v>
      </c>
      <c r="E9" s="47">
        <v>1.0</v>
      </c>
      <c r="F9" s="47">
        <v>2.0</v>
      </c>
      <c r="G9" s="47">
        <v>2.0</v>
      </c>
      <c r="H9" s="47">
        <v>3.0</v>
      </c>
      <c r="I9" s="47">
        <v>1.0</v>
      </c>
      <c r="J9" s="47">
        <v>2.0</v>
      </c>
      <c r="K9" s="47">
        <v>2.0</v>
      </c>
      <c r="L9" s="47">
        <v>15.0</v>
      </c>
      <c r="M9" s="47">
        <v>2.0</v>
      </c>
      <c r="N9" s="47"/>
      <c r="O9" s="47">
        <v>4.0</v>
      </c>
      <c r="P9" s="47"/>
      <c r="Q9" s="47">
        <v>37.0</v>
      </c>
    </row>
    <row r="10">
      <c r="A10" s="47" t="s">
        <v>105</v>
      </c>
      <c r="B10" s="47"/>
      <c r="C10" s="47"/>
      <c r="D10" s="47"/>
      <c r="E10" s="47">
        <v>1.0</v>
      </c>
      <c r="F10" s="47">
        <v>7.0</v>
      </c>
      <c r="G10" s="47">
        <v>4.0</v>
      </c>
      <c r="H10" s="47">
        <v>3.0</v>
      </c>
      <c r="I10" s="47"/>
      <c r="J10" s="47">
        <v>10.0</v>
      </c>
      <c r="K10" s="47">
        <v>1.0</v>
      </c>
      <c r="L10" s="47">
        <v>62.0</v>
      </c>
      <c r="M10" s="47">
        <v>3.0</v>
      </c>
      <c r="N10" s="47">
        <v>7.0</v>
      </c>
      <c r="O10" s="47">
        <v>2.0</v>
      </c>
      <c r="P10" s="47"/>
      <c r="Q10" s="47">
        <v>100.0</v>
      </c>
    </row>
    <row r="11">
      <c r="A11" s="47" t="s">
        <v>98</v>
      </c>
      <c r="B11" s="47"/>
      <c r="C11" s="47"/>
      <c r="D11" s="47">
        <v>5.0</v>
      </c>
      <c r="E11" s="47">
        <v>13.0</v>
      </c>
      <c r="F11" s="47"/>
      <c r="G11" s="47">
        <v>1.0</v>
      </c>
      <c r="H11" s="47">
        <v>2.0</v>
      </c>
      <c r="I11" s="47">
        <v>3.0</v>
      </c>
      <c r="J11" s="47">
        <v>34.0</v>
      </c>
      <c r="K11" s="47">
        <v>7.0</v>
      </c>
      <c r="L11" s="47">
        <v>144.0</v>
      </c>
      <c r="M11" s="47">
        <v>13.0</v>
      </c>
      <c r="N11" s="47">
        <v>18.0</v>
      </c>
      <c r="O11" s="47">
        <v>12.0</v>
      </c>
      <c r="P11" s="47"/>
      <c r="Q11" s="47">
        <v>252.0</v>
      </c>
    </row>
    <row r="12">
      <c r="A12" s="47" t="s">
        <v>107</v>
      </c>
      <c r="B12" s="47"/>
      <c r="C12" s="47"/>
      <c r="D12" s="47"/>
      <c r="E12" s="47"/>
      <c r="F12" s="47"/>
      <c r="G12" s="47"/>
      <c r="H12" s="47"/>
      <c r="I12" s="47"/>
      <c r="J12" s="47">
        <v>2.0</v>
      </c>
      <c r="K12" s="47">
        <v>2.0</v>
      </c>
      <c r="L12" s="47">
        <v>4.0</v>
      </c>
      <c r="M12" s="47"/>
      <c r="N12" s="47"/>
      <c r="O12" s="47"/>
      <c r="P12" s="47"/>
      <c r="Q12" s="47">
        <v>8.0</v>
      </c>
    </row>
    <row r="13">
      <c r="A13" s="47" t="s">
        <v>79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>
        <v>0.0</v>
      </c>
      <c r="Q13" s="47">
        <v>0.0</v>
      </c>
    </row>
    <row r="14">
      <c r="A14" s="47" t="s">
        <v>110</v>
      </c>
      <c r="B14" s="47">
        <v>0.0</v>
      </c>
      <c r="C14" s="47">
        <v>21.0</v>
      </c>
      <c r="D14" s="47">
        <v>46.0</v>
      </c>
      <c r="E14" s="47">
        <v>174.0</v>
      </c>
      <c r="F14" s="47">
        <v>65.0</v>
      </c>
      <c r="G14" s="47">
        <v>50.0</v>
      </c>
      <c r="H14" s="47">
        <v>59.0</v>
      </c>
      <c r="I14" s="47">
        <v>37.0</v>
      </c>
      <c r="J14" s="47">
        <v>284.0</v>
      </c>
      <c r="K14" s="47">
        <v>91.0</v>
      </c>
      <c r="L14" s="47">
        <v>1821.0</v>
      </c>
      <c r="M14" s="47">
        <v>194.0</v>
      </c>
      <c r="N14" s="47">
        <v>208.0</v>
      </c>
      <c r="O14" s="47">
        <v>164.0</v>
      </c>
      <c r="P14" s="47">
        <v>0.0</v>
      </c>
      <c r="Q14" s="47">
        <v>3214.0</v>
      </c>
    </row>
    <row r="15">
      <c r="A15" s="75"/>
      <c r="D15" s="60" t="s">
        <v>28</v>
      </c>
      <c r="F15" s="59" t="s">
        <v>30</v>
      </c>
    </row>
    <row r="16">
      <c r="A16" s="76" t="s">
        <v>81</v>
      </c>
      <c r="B16" s="77">
        <v>1846.0</v>
      </c>
      <c r="D16" s="7" t="s">
        <v>15</v>
      </c>
      <c r="E16" s="47">
        <f>B16</f>
        <v>1846</v>
      </c>
      <c r="F16" s="28">
        <f>(E16)/(E23)</f>
        <v>0.5743621655</v>
      </c>
    </row>
    <row r="17">
      <c r="A17" s="76" t="s">
        <v>84</v>
      </c>
      <c r="B17" s="77">
        <v>149.0</v>
      </c>
      <c r="D17" s="7" t="s">
        <v>31</v>
      </c>
      <c r="E17" s="47">
        <f>B21</f>
        <v>100</v>
      </c>
      <c r="F17" s="28">
        <f>(E17)/(E23)</f>
        <v>0.03111387679</v>
      </c>
    </row>
    <row r="18">
      <c r="A18" s="76" t="s">
        <v>86</v>
      </c>
      <c r="B18" s="77">
        <v>135.0</v>
      </c>
      <c r="D18" s="7" t="s">
        <v>39</v>
      </c>
      <c r="E18" s="47">
        <f>B18+B20</f>
        <v>172</v>
      </c>
      <c r="F18" s="28">
        <f>(E18)/(E23)</f>
        <v>0.05351586808</v>
      </c>
    </row>
    <row r="19">
      <c r="A19" s="76" t="s">
        <v>88</v>
      </c>
      <c r="B19" s="77">
        <v>687.0</v>
      </c>
      <c r="D19" s="7" t="s">
        <v>21</v>
      </c>
      <c r="F19" s="28">
        <f>(E19)/(E23)</f>
        <v>0</v>
      </c>
    </row>
    <row r="20">
      <c r="A20" s="76" t="s">
        <v>91</v>
      </c>
      <c r="B20" s="77">
        <v>37.0</v>
      </c>
      <c r="D20" s="7" t="s">
        <v>22</v>
      </c>
      <c r="E20" s="47">
        <f>B17+B19</f>
        <v>836</v>
      </c>
      <c r="F20" s="28">
        <f>(E20)/(E23)</f>
        <v>0.26011201</v>
      </c>
    </row>
    <row r="21">
      <c r="A21" s="76" t="s">
        <v>92</v>
      </c>
      <c r="B21" s="77">
        <v>100.0</v>
      </c>
      <c r="D21" s="7" t="s">
        <v>23</v>
      </c>
      <c r="E21" s="47">
        <f>B24</f>
        <v>8</v>
      </c>
      <c r="F21" s="28">
        <f>(E21)/(E23)</f>
        <v>0.002489110143</v>
      </c>
    </row>
    <row r="22">
      <c r="A22" s="76"/>
      <c r="D22" s="7" t="s">
        <v>24</v>
      </c>
      <c r="E22" s="47">
        <f>B23</f>
        <v>252</v>
      </c>
      <c r="F22" s="28">
        <f>(E22)/(E23)</f>
        <v>0.07840696951</v>
      </c>
    </row>
    <row r="23">
      <c r="A23" s="76" t="s">
        <v>94</v>
      </c>
      <c r="B23" s="77">
        <v>252.0</v>
      </c>
      <c r="D23" s="30" t="s">
        <v>25</v>
      </c>
      <c r="E23" s="47">
        <f t="shared" ref="E23:F23" si="1">SUM(E16:E22)</f>
        <v>3214</v>
      </c>
      <c r="F23" s="28">
        <f t="shared" si="1"/>
        <v>1</v>
      </c>
    </row>
    <row r="24">
      <c r="A24" s="76" t="s">
        <v>96</v>
      </c>
      <c r="B24" s="77">
        <v>8.0</v>
      </c>
    </row>
    <row r="25">
      <c r="A25" s="78" t="s">
        <v>25</v>
      </c>
      <c r="B25" s="47">
        <v>3214.0</v>
      </c>
    </row>
    <row r="26">
      <c r="A26" s="75"/>
      <c r="D26" s="7"/>
    </row>
    <row r="27">
      <c r="D27" s="7"/>
    </row>
    <row r="28">
      <c r="D28" s="7"/>
    </row>
    <row r="29">
      <c r="D29" s="7"/>
    </row>
    <row r="30">
      <c r="D30" s="7"/>
    </row>
    <row r="31">
      <c r="D31" s="7"/>
    </row>
    <row r="32">
      <c r="D32" s="7"/>
    </row>
  </sheetData>
  <drawing r:id="rId1"/>
</worksheet>
</file>